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xml"/>
  <Override PartName="/xl/charts/chart16.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8.xml" ContentType="application/vnd.openxmlformats-officedocument.drawing+xml"/>
  <Override PartName="/xl/charts/chart17.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9.xml" ContentType="application/vnd.openxmlformats-officedocument.drawing+xml"/>
  <Override PartName="/xl/charts/chart18.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d.docs.live.net/1a141dc57e61c66e/NBS 2020/NBS 2020/Covid 19 Impact Survey/3rd Round Results/"/>
    </mc:Choice>
  </mc:AlternateContent>
  <xr:revisionPtr revIDLastSave="0" documentId="8_{23721CD4-A2A6-4337-AFFD-A4B3703B57F5}" xr6:coauthVersionLast="45" xr6:coauthVersionMax="45" xr10:uidLastSave="{00000000-0000-0000-0000-000000000000}"/>
  <bookViews>
    <workbookView xWindow="-120" yWindow="-120" windowWidth="29040" windowHeight="15840" activeTab="3" xr2:uid="{00000000-000D-0000-FFFF-FFFF00000000}"/>
  </bookViews>
  <sheets>
    <sheet name="Table of Contents" sheetId="95" r:id="rId1"/>
    <sheet name="T0.1" sheetId="8" r:id="rId2"/>
    <sheet name="T0.2" sheetId="7" r:id="rId3"/>
    <sheet name="F0.1" sheetId="9" r:id="rId4"/>
    <sheet name="T0.3" sheetId="2" r:id="rId5"/>
    <sheet name="T0.4" sheetId="12" r:id="rId6"/>
    <sheet name="F0.2" sheetId="13" r:id="rId7"/>
    <sheet name="T1.1" sheetId="14" r:id="rId8"/>
    <sheet name="T1.2" sheetId="15" r:id="rId9"/>
    <sheet name="T1.3" sheetId="16" r:id="rId10"/>
    <sheet name="T1.4" sheetId="17" r:id="rId11"/>
    <sheet name="T1.5" sheetId="18" r:id="rId12"/>
    <sheet name="T2.1" sheetId="19" r:id="rId13"/>
    <sheet name="T2.1a" sheetId="20" r:id="rId14"/>
    <sheet name="T2.2" sheetId="21" r:id="rId15"/>
    <sheet name="T2.3" sheetId="22" r:id="rId16"/>
    <sheet name="T2.4" sheetId="23" r:id="rId17"/>
    <sheet name="T2.5" sheetId="24" r:id="rId18"/>
    <sheet name="T2.6" sheetId="25" r:id="rId19"/>
    <sheet name="T2.7" sheetId="26" r:id="rId20"/>
    <sheet name="T2.8" sheetId="27" r:id="rId21"/>
    <sheet name="T2.9" sheetId="28" r:id="rId22"/>
    <sheet name="T2.10" sheetId="29" r:id="rId23"/>
    <sheet name="T2.11" sheetId="30" r:id="rId24"/>
    <sheet name="T2.12" sheetId="31" r:id="rId25"/>
    <sheet name="T2.13" sheetId="32" r:id="rId26"/>
    <sheet name="T2.14" sheetId="34" r:id="rId27"/>
    <sheet name="T2.15" sheetId="35" r:id="rId28"/>
    <sheet name="T2.16" sheetId="36" r:id="rId29"/>
    <sheet name="T2.17" sheetId="39" r:id="rId30"/>
    <sheet name="T2.18" sheetId="40" r:id="rId31"/>
    <sheet name="T2.19" sheetId="41" r:id="rId32"/>
    <sheet name="T3.1" sheetId="42" r:id="rId33"/>
    <sheet name="T3.2" sheetId="43" r:id="rId34"/>
    <sheet name="T3.3" sheetId="45" r:id="rId35"/>
    <sheet name="T3.4" sheetId="46" r:id="rId36"/>
    <sheet name="T3.5" sheetId="49" r:id="rId37"/>
    <sheet name="T3.6" sheetId="50" r:id="rId38"/>
    <sheet name="T3.7" sheetId="51" r:id="rId39"/>
    <sheet name="T3.8" sheetId="52" r:id="rId40"/>
    <sheet name="T3.9" sheetId="53" r:id="rId41"/>
    <sheet name="T3.10" sheetId="54" r:id="rId42"/>
    <sheet name="T3.11" sheetId="55" r:id="rId43"/>
    <sheet name="F3.2" sheetId="56" r:id="rId44"/>
    <sheet name="T3.12" sheetId="57" r:id="rId45"/>
    <sheet name="T3.13" sheetId="58" r:id="rId46"/>
    <sheet name="T3.14" sheetId="59" r:id="rId47"/>
    <sheet name="T3.15" sheetId="60" r:id="rId48"/>
    <sheet name="T3.16" sheetId="61" r:id="rId49"/>
    <sheet name="T3.17" sheetId="62" r:id="rId50"/>
    <sheet name="T4.1" sheetId="63" r:id="rId51"/>
    <sheet name="T4.2" sheetId="64" r:id="rId52"/>
    <sheet name="T4.3" sheetId="65" r:id="rId53"/>
    <sheet name="F4.1" sheetId="67" r:id="rId54"/>
    <sheet name="T4.4" sheetId="69" r:id="rId55"/>
    <sheet name="T4.5" sheetId="70" r:id="rId56"/>
    <sheet name="T4.6" sheetId="71" r:id="rId57"/>
    <sheet name="T4.7" sheetId="72" r:id="rId58"/>
    <sheet name="T4.8" sheetId="73" r:id="rId59"/>
    <sheet name="T4.9" sheetId="74" r:id="rId60"/>
    <sheet name="T4.10" sheetId="75" r:id="rId61"/>
    <sheet name="T4.11" sheetId="76" r:id="rId62"/>
    <sheet name="T4.12" sheetId="78" r:id="rId63"/>
    <sheet name="T4.13" sheetId="79" r:id="rId64"/>
    <sheet name="T4.14" sheetId="80" r:id="rId65"/>
    <sheet name="T4.15" sheetId="82" r:id="rId66"/>
    <sheet name="T4.16" sheetId="83" r:id="rId67"/>
    <sheet name="T4.17" sheetId="84" r:id="rId68"/>
    <sheet name="T5.1" sheetId="85" r:id="rId69"/>
    <sheet name="T5.2" sheetId="86" r:id="rId70"/>
    <sheet name="T5.3" sheetId="87" r:id="rId71"/>
    <sheet name="T5.4" sheetId="88" r:id="rId72"/>
    <sheet name="F5.1" sheetId="89" r:id="rId73"/>
    <sheet name="T5.5" sheetId="90" r:id="rId74"/>
    <sheet name="F5.2" sheetId="91" r:id="rId75"/>
    <sheet name="T5.6" sheetId="92" r:id="rId76"/>
    <sheet name="T5.7" sheetId="94" r:id="rId77"/>
  </sheets>
  <externalReferences>
    <externalReference r:id="rId78"/>
    <externalReference r:id="rId79"/>
  </externalReferences>
  <definedNames>
    <definedName name="_xlnm._FilterDatabase" localSheetId="10" hidden="1">'T1.4'!$B$8:$B$14</definedName>
    <definedName name="_Ref44939910" localSheetId="43">'F3.2'!#REF!</definedName>
    <definedName name="_xlchart.v1.0" hidden="1">'T2.7'!$A$12:$A$14</definedName>
    <definedName name="_xlchart.v1.1" hidden="1">'T2.7'!$B$12:$B$14</definedName>
    <definedName name="POWER_USER_EXCEL_CHART_44D0C708_3ADC_4C7B_8B8F_FEB917D0C418">[1]F1b!#REF!</definedName>
    <definedName name="POWER_USER_EXCEL_CHART_BE8BA066_239D_4323_83F7_0709B914602C">'F4.1'!$A$2:$E$7</definedName>
    <definedName name="POWER_USER_EXCEL_CHART_C64A436F_1D8E_4E3E_9D3C_59F85339ECFE">[1]F1b!#REF!</definedName>
    <definedName name="_xlnm.Print_Area" localSheetId="1">'T0.1'!$A$1:$J$15</definedName>
    <definedName name="_xlnm.Print_Area" localSheetId="15">'T2.3'!$A$1:$L$32</definedName>
    <definedName name="_xlnm.Print_Area" localSheetId="39">'T3.8'!$A$1:$I$17</definedName>
    <definedName name="_xlnm.Print_Area" localSheetId="75">'T5.6'!$A$1:$I$33</definedName>
    <definedName name="_xlnm.Print_Titles" localSheetId="0">'Table of Contents'!$1:$2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95" l="1"/>
  <c r="C6" i="95" s="1"/>
  <c r="C7" i="95" s="1"/>
  <c r="C8" i="95" s="1"/>
  <c r="C9" i="95" s="1"/>
  <c r="C10" i="95" s="1"/>
  <c r="C11" i="95" s="1"/>
  <c r="C12" i="95" s="1"/>
  <c r="C13" i="95" s="1"/>
  <c r="C14" i="95" s="1"/>
  <c r="C15" i="95" s="1"/>
  <c r="C16" i="95" s="1"/>
  <c r="C17" i="95" s="1"/>
  <c r="C18" i="95" s="1"/>
  <c r="C19" i="95" s="1"/>
  <c r="C20" i="95" s="1"/>
  <c r="C21" i="95" s="1"/>
  <c r="C22" i="95" s="1"/>
  <c r="C23" i="95" s="1"/>
  <c r="C24" i="95" s="1"/>
  <c r="C25" i="95" s="1"/>
  <c r="C26" i="95" s="1"/>
  <c r="C27" i="95" s="1"/>
  <c r="C28" i="95" s="1"/>
  <c r="C29" i="95" s="1"/>
  <c r="C30" i="95" s="1"/>
  <c r="C31" i="95" s="1"/>
  <c r="C32" i="95" s="1"/>
  <c r="C33" i="95" s="1"/>
  <c r="C34" i="95" s="1"/>
  <c r="C35" i="95" s="1"/>
  <c r="C36" i="95" s="1"/>
  <c r="C37" i="95" s="1"/>
  <c r="C38" i="95" s="1"/>
  <c r="C39" i="95" s="1"/>
  <c r="C40" i="95" s="1"/>
  <c r="C41" i="95" s="1"/>
  <c r="C42" i="95" s="1"/>
  <c r="C43" i="95" s="1"/>
  <c r="C44" i="95" s="1"/>
  <c r="C45" i="95" s="1"/>
  <c r="C46" i="95" s="1"/>
  <c r="C47" i="95" s="1"/>
  <c r="C48" i="95" s="1"/>
  <c r="C49" i="95" s="1"/>
  <c r="C50" i="95" s="1"/>
  <c r="C51" i="95" s="1"/>
  <c r="C52" i="95" s="1"/>
  <c r="C53" i="95" s="1"/>
  <c r="C54" i="95" s="1"/>
  <c r="C55" i="95" s="1"/>
  <c r="C56" i="95" s="1"/>
  <c r="C57" i="95" s="1"/>
  <c r="C58" i="95" s="1"/>
  <c r="C59" i="95" s="1"/>
  <c r="C60" i="95" s="1"/>
  <c r="C61" i="95" s="1"/>
  <c r="C62" i="95" s="1"/>
  <c r="C63" i="95" s="1"/>
  <c r="C64" i="95" s="1"/>
  <c r="C65" i="95" s="1"/>
  <c r="C66" i="95" s="1"/>
  <c r="C67" i="95" s="1"/>
  <c r="C68" i="95" s="1"/>
  <c r="C69" i="95" s="1"/>
  <c r="C70" i="95" s="1"/>
  <c r="C71" i="95" s="1"/>
  <c r="C72" i="95" s="1"/>
  <c r="C73" i="95" s="1"/>
  <c r="C74" i="95" s="1"/>
  <c r="C75" i="95" s="1"/>
  <c r="C76" i="95" s="1"/>
  <c r="C77" i="95" s="1"/>
  <c r="C78" i="95" s="1"/>
  <c r="C4" i="95"/>
  <c r="B5" i="95"/>
  <c r="B8" i="95"/>
  <c r="B61" i="95"/>
  <c r="B14" i="95"/>
  <c r="B78" i="95"/>
  <c r="B64" i="95"/>
  <c r="B71" i="95"/>
  <c r="B9" i="95"/>
  <c r="B66" i="95"/>
  <c r="B59" i="95"/>
  <c r="B44" i="95"/>
  <c r="B74" i="95"/>
  <c r="B67" i="95"/>
  <c r="B31" i="95"/>
  <c r="B18" i="95"/>
  <c r="B75" i="95"/>
  <c r="B16" i="95"/>
  <c r="B35" i="95"/>
  <c r="B32" i="95"/>
  <c r="B69" i="95"/>
  <c r="B22" i="95"/>
  <c r="B15" i="95"/>
  <c r="B17" i="95"/>
  <c r="B24" i="95"/>
  <c r="B10" i="95"/>
  <c r="B52" i="95"/>
  <c r="B49" i="95"/>
  <c r="B68" i="95"/>
  <c r="B20" i="95"/>
  <c r="B39" i="95"/>
  <c r="B28" i="95"/>
  <c r="B70" i="95"/>
  <c r="B60" i="95"/>
  <c r="B36" i="95"/>
  <c r="B13" i="95"/>
  <c r="B77" i="95"/>
  <c r="B30" i="95"/>
  <c r="B40" i="95"/>
  <c r="B11" i="95"/>
  <c r="B23" i="95"/>
  <c r="B76" i="95"/>
  <c r="B50" i="95"/>
  <c r="B53" i="95"/>
  <c r="B55" i="95"/>
  <c r="B58" i="95"/>
  <c r="B21" i="95"/>
  <c r="B25" i="95"/>
  <c r="B38" i="95"/>
  <c r="B47" i="95"/>
  <c r="B73" i="95"/>
  <c r="B56" i="95"/>
  <c r="B26" i="95"/>
  <c r="B19" i="95"/>
  <c r="B4" i="95"/>
  <c r="B3" i="95"/>
  <c r="B42" i="95"/>
  <c r="B62" i="95"/>
  <c r="B43" i="95"/>
  <c r="B48" i="95"/>
  <c r="B29" i="95"/>
  <c r="B41" i="95"/>
  <c r="B46" i="95"/>
  <c r="B63" i="95"/>
  <c r="B7" i="95"/>
  <c r="B72" i="95"/>
  <c r="B34" i="95"/>
  <c r="B27" i="95"/>
  <c r="B12" i="95"/>
  <c r="B37" i="95"/>
  <c r="B65" i="95"/>
  <c r="B54" i="95"/>
  <c r="B33" i="95"/>
  <c r="B45" i="95"/>
  <c r="B57" i="95"/>
  <c r="B6" i="95"/>
  <c r="B51" i="95"/>
  <c r="E11" i="89" l="1"/>
  <c r="D11" i="89"/>
  <c r="C11" i="89"/>
  <c r="E10" i="89"/>
  <c r="D10" i="89"/>
  <c r="C10" i="89"/>
  <c r="E9" i="89"/>
  <c r="D9" i="89"/>
  <c r="C9" i="89"/>
  <c r="E8" i="89"/>
  <c r="D8" i="89"/>
  <c r="C8" i="89"/>
  <c r="E7" i="89"/>
  <c r="D7" i="89"/>
  <c r="C7" i="89"/>
  <c r="E6" i="89"/>
  <c r="D6" i="89"/>
  <c r="C6" i="89"/>
  <c r="E5" i="89"/>
  <c r="D5" i="89"/>
  <c r="C5" i="89"/>
  <c r="E4" i="89"/>
  <c r="D4" i="89"/>
  <c r="C4" i="89"/>
  <c r="D6" i="78"/>
  <c r="B6" i="78"/>
  <c r="D5" i="78"/>
  <c r="B5" i="78"/>
  <c r="D4" i="78"/>
  <c r="B4" i="78"/>
  <c r="G7" i="76"/>
  <c r="F7" i="76"/>
  <c r="E7" i="76"/>
  <c r="D7" i="76"/>
  <c r="C7" i="76"/>
  <c r="B7" i="76"/>
  <c r="C9" i="75"/>
  <c r="C3" i="75"/>
  <c r="E7" i="73"/>
  <c r="D7" i="73"/>
  <c r="C7" i="73"/>
  <c r="B7" i="73"/>
  <c r="I10" i="70"/>
  <c r="H10" i="70"/>
  <c r="G10" i="70"/>
  <c r="F10" i="70"/>
  <c r="I5" i="70"/>
  <c r="H5" i="70"/>
  <c r="G5" i="70"/>
  <c r="F5" i="70"/>
  <c r="D11" i="58"/>
  <c r="C11" i="58"/>
  <c r="B11" i="58"/>
  <c r="D5" i="58"/>
  <c r="C5" i="58"/>
  <c r="B5" i="58"/>
  <c r="G8" i="56"/>
  <c r="F8" i="56"/>
  <c r="E8" i="56"/>
  <c r="D8" i="56"/>
  <c r="C8" i="56"/>
  <c r="G7" i="56"/>
  <c r="F7" i="56"/>
  <c r="E7" i="56"/>
  <c r="D7" i="56"/>
  <c r="C7" i="56"/>
  <c r="I7" i="56" s="1"/>
  <c r="G6" i="56"/>
  <c r="F6" i="56"/>
  <c r="I6" i="56" s="1"/>
  <c r="E6" i="56"/>
  <c r="D6" i="56"/>
  <c r="C6" i="56"/>
  <c r="G5" i="56"/>
  <c r="F5" i="56"/>
  <c r="E5" i="56"/>
  <c r="D5" i="56"/>
  <c r="C5" i="56"/>
  <c r="G4" i="56"/>
  <c r="F4" i="56"/>
  <c r="E4" i="56"/>
  <c r="D4" i="56"/>
  <c r="C4" i="56"/>
  <c r="G11" i="52"/>
  <c r="F11" i="52"/>
  <c r="E11" i="52"/>
  <c r="G4" i="52"/>
  <c r="F4" i="52"/>
  <c r="E4" i="52"/>
  <c r="D16" i="43"/>
  <c r="C16" i="43"/>
  <c r="B16" i="43"/>
  <c r="D15" i="43"/>
  <c r="C15" i="43"/>
  <c r="B15" i="43"/>
  <c r="D14" i="43"/>
  <c r="C14" i="43"/>
  <c r="D13" i="43"/>
  <c r="C13" i="43"/>
  <c r="B13" i="43"/>
  <c r="B14" i="26"/>
  <c r="B13" i="26"/>
  <c r="B12" i="26"/>
  <c r="D10" i="15"/>
  <c r="F4" i="14"/>
  <c r="B4" i="14"/>
  <c r="C10" i="56" l="1"/>
  <c r="D10" i="56"/>
  <c r="E10" i="56"/>
  <c r="I5" i="56"/>
  <c r="G10" i="56"/>
  <c r="I8" i="56"/>
  <c r="F10" i="56"/>
  <c r="I4" i="56"/>
  <c r="H31" i="2"/>
  <c r="G31" i="2"/>
  <c r="F31" i="2"/>
  <c r="E31" i="2"/>
  <c r="D31" i="2"/>
  <c r="C31" i="2"/>
  <c r="H26" i="2"/>
  <c r="G26" i="2"/>
  <c r="F26" i="2"/>
  <c r="E26" i="2"/>
  <c r="D26" i="2"/>
  <c r="C26" i="2"/>
  <c r="H20" i="2"/>
  <c r="G20" i="2"/>
  <c r="F20" i="2"/>
  <c r="E20" i="2"/>
  <c r="D20" i="2"/>
  <c r="C20" i="2"/>
  <c r="H16" i="2"/>
  <c r="G16" i="2"/>
  <c r="F16" i="2"/>
  <c r="E16" i="2"/>
  <c r="D16" i="2"/>
  <c r="C16" i="2"/>
  <c r="H10" i="2"/>
  <c r="G10" i="2"/>
  <c r="F10" i="2"/>
  <c r="E10" i="2"/>
  <c r="D10" i="2"/>
  <c r="C10" i="2"/>
  <c r="H5" i="2"/>
  <c r="G5" i="2"/>
  <c r="F5" i="2"/>
  <c r="E5" i="2"/>
  <c r="D5" i="2"/>
  <c r="C5" i="2"/>
</calcChain>
</file>

<file path=xl/sharedStrings.xml><?xml version="1.0" encoding="utf-8"?>
<sst xmlns="http://schemas.openxmlformats.org/spreadsheetml/2006/main" count="1294" uniqueCount="838">
  <si>
    <t>North Central</t>
  </si>
  <si>
    <t>North East</t>
  </si>
  <si>
    <t>North West</t>
  </si>
  <si>
    <t>South East</t>
  </si>
  <si>
    <t>South South</t>
  </si>
  <si>
    <t>South West</t>
  </si>
  <si>
    <t>Calls made - all HHs</t>
  </si>
  <si>
    <t xml:space="preserve">     Calls made, HHs interviewed</t>
  </si>
  <si>
    <t xml:space="preserve">     Calls made, HHs refused</t>
  </si>
  <si>
    <t xml:space="preserve">     Calls made, no contact</t>
  </si>
  <si>
    <t xml:space="preserve">     Calls made, other non-response</t>
  </si>
  <si>
    <t>% of Total HHs</t>
  </si>
  <si>
    <t>Sample size, GHS 2019</t>
  </si>
  <si>
    <t>Urban</t>
  </si>
  <si>
    <t>Rural</t>
  </si>
  <si>
    <t xml:space="preserve">Total </t>
  </si>
  <si>
    <t>Sector</t>
  </si>
  <si>
    <t>Zones</t>
  </si>
  <si>
    <t>Table 0.1: Sample Composition (# of Households)</t>
  </si>
  <si>
    <t xml:space="preserve">     HHs fully interviewed</t>
  </si>
  <si>
    <t># of households</t>
  </si>
  <si>
    <t xml:space="preserve">    Complete</t>
  </si>
  <si>
    <t xml:space="preserve">    Partially Complete</t>
  </si>
  <si>
    <t xml:space="preserve">    Refused</t>
  </si>
  <si>
    <t xml:space="preserve">    Language barrier</t>
  </si>
  <si>
    <t xml:space="preserve">    Nobody answering</t>
  </si>
  <si>
    <t xml:space="preserve">    Number does not exist</t>
  </si>
  <si>
    <t xml:space="preserve">    Phone turned off</t>
  </si>
  <si>
    <t xml:space="preserve">    Wrong number (don't know the household)</t>
  </si>
  <si>
    <t xml:space="preserve">    Reference person can't connect to household</t>
  </si>
  <si>
    <t>OVERALL</t>
  </si>
  <si>
    <t>% of urban sample</t>
  </si>
  <si>
    <t>% of rural sample</t>
  </si>
  <si>
    <t>SECTOR</t>
  </si>
  <si>
    <t>% of overall sample</t>
  </si>
  <si>
    <t>Unweighted</t>
  </si>
  <si>
    <t>Weighted</t>
  </si>
  <si>
    <t>Sample size (successful interviews)</t>
  </si>
  <si>
    <t>Average household size</t>
  </si>
  <si>
    <t xml:space="preserve">    Q1</t>
  </si>
  <si>
    <t xml:space="preserve">    Q2</t>
  </si>
  <si>
    <t xml:space="preserve">    Q3</t>
  </si>
  <si>
    <t xml:space="preserve">    Q4</t>
  </si>
  <si>
    <t xml:space="preserve">    Q5</t>
  </si>
  <si>
    <t>Household head characteristics</t>
  </si>
  <si>
    <t xml:space="preserve">    Age</t>
  </si>
  <si>
    <t xml:space="preserve">    Female head (%)</t>
  </si>
  <si>
    <t xml:space="preserve">    Literate (%)</t>
  </si>
  <si>
    <t>Asset ownership</t>
  </si>
  <si>
    <t xml:space="preserve">    Television</t>
  </si>
  <si>
    <t>Characteristic</t>
  </si>
  <si>
    <t xml:space="preserve">    Car</t>
  </si>
  <si>
    <t xml:space="preserve">    Generator</t>
  </si>
  <si>
    <t xml:space="preserve">    Refrigerator</t>
  </si>
  <si>
    <t xml:space="preserve">    Regular mobile phone</t>
  </si>
  <si>
    <t xml:space="preserve">    Smart phone</t>
  </si>
  <si>
    <t>* Based on information from the GHS only.</t>
  </si>
  <si>
    <t xml:space="preserve">     HHs fully interviewed (both rounds)</t>
  </si>
  <si>
    <t>Average # calls per HH</t>
  </si>
  <si>
    <t>Contacted, Round 2</t>
  </si>
  <si>
    <t>Not contacted, Round 2</t>
  </si>
  <si>
    <t>Round 2 (June)</t>
  </si>
  <si>
    <t>Round 1 (Apr/May)</t>
  </si>
  <si>
    <t>Not contacted, Round 1 (Apr/May)</t>
  </si>
  <si>
    <t>GHS Wave 4 Post-Harvest</t>
  </si>
  <si>
    <t>Initial sample (unweighted)</t>
  </si>
  <si>
    <t>Interviewed Sample</t>
  </si>
  <si>
    <t>Contacted, Round 3</t>
  </si>
  <si>
    <t>Not contacted, Round 3</t>
  </si>
  <si>
    <t>Round 3 July</t>
  </si>
  <si>
    <t>Round 1 Apr/May</t>
  </si>
  <si>
    <t>Round 2 June</t>
  </si>
  <si>
    <t>Round 3 (July)</t>
  </si>
  <si>
    <r>
      <rPr>
        <b/>
        <sz val="11"/>
        <color theme="1"/>
        <rFont val="Calibri"/>
        <family val="2"/>
        <scheme val="minor"/>
      </rPr>
      <t xml:space="preserve"> Round 1 (Apr/May),</t>
    </r>
    <r>
      <rPr>
        <sz val="11"/>
        <color theme="1"/>
        <rFont val="Calibri"/>
        <family val="2"/>
        <scheme val="minor"/>
      </rPr>
      <t xml:space="preserve"> HHs called (sample size)</t>
    </r>
  </si>
  <si>
    <r>
      <t xml:space="preserve"> </t>
    </r>
    <r>
      <rPr>
        <b/>
        <sz val="11"/>
        <color theme="1"/>
        <rFont val="Calibri"/>
        <family val="2"/>
        <scheme val="minor"/>
      </rPr>
      <t xml:space="preserve"> Round 2 (June)</t>
    </r>
    <r>
      <rPr>
        <sz val="11"/>
        <color theme="1"/>
        <rFont val="Calibri"/>
        <family val="2"/>
        <scheme val="minor"/>
      </rPr>
      <t>, HHs called (sample size)</t>
    </r>
  </si>
  <si>
    <r>
      <t xml:space="preserve"> </t>
    </r>
    <r>
      <rPr>
        <b/>
        <sz val="11"/>
        <color theme="1"/>
        <rFont val="Calibri"/>
        <family val="2"/>
        <scheme val="minor"/>
      </rPr>
      <t xml:space="preserve"> Round 3 (July)</t>
    </r>
    <r>
      <rPr>
        <sz val="11"/>
        <color theme="1"/>
        <rFont val="Calibri"/>
        <family val="2"/>
        <scheme val="minor"/>
      </rPr>
      <t>, HHs called (sample size)</t>
    </r>
  </si>
  <si>
    <t>Table 0.2: Contact Rate</t>
  </si>
  <si>
    <t>Table0.3: Result of Interview</t>
  </si>
  <si>
    <t>Table 0.4: Sample Composition*</t>
  </si>
  <si>
    <t xml:space="preserve">     HHs reached but not fully interviewed</t>
  </si>
  <si>
    <t xml:space="preserve">     HHs refused</t>
  </si>
  <si>
    <t xml:space="preserve">     HHs unable to reach</t>
  </si>
  <si>
    <t xml:space="preserve">           HHs fully interviewed, all 3 rounds</t>
  </si>
  <si>
    <t xml:space="preserve">           HHs fully interviewed, only Round 1 and Round 3</t>
  </si>
  <si>
    <t>Round 3 (July</t>
  </si>
  <si>
    <t>NLPS Covid-19</t>
  </si>
  <si>
    <t>Contacted, Round 1</t>
  </si>
  <si>
    <t>Consumption quintile (population based)</t>
  </si>
  <si>
    <t>Consumption quintile (household based)</t>
  </si>
  <si>
    <t>Table 1.1. Respondent Characteristics - Age and Sex (% of all respondents interviewed)</t>
  </si>
  <si>
    <t>Respondents, Round 2 (June)</t>
  </si>
  <si>
    <t>Respondents, Round 3 (July)</t>
  </si>
  <si>
    <t>All</t>
  </si>
  <si>
    <t>Male</t>
  </si>
  <si>
    <t xml:space="preserve">Female </t>
  </si>
  <si>
    <t xml:space="preserve">HH changed respondent (R1 to R2) </t>
  </si>
  <si>
    <t xml:space="preserve">Male </t>
  </si>
  <si>
    <t xml:space="preserve">HH changed respondent (R2 to R3) </t>
  </si>
  <si>
    <t>All (% of respondents)</t>
  </si>
  <si>
    <t xml:space="preserve">   15-24 years</t>
  </si>
  <si>
    <t xml:space="preserve">   25-39 years</t>
  </si>
  <si>
    <t xml:space="preserve">   40-49 years</t>
  </si>
  <si>
    <t xml:space="preserve">   50-64 years</t>
  </si>
  <si>
    <t xml:space="preserve">   65 years and above</t>
  </si>
  <si>
    <t>Median age of respondents</t>
  </si>
  <si>
    <t>Table 1.2: Respondent Relationship to Head</t>
  </si>
  <si>
    <t>Respondents (%)</t>
  </si>
  <si>
    <t>Relationship to HH Head</t>
  </si>
  <si>
    <t>Female</t>
  </si>
  <si>
    <t>Head</t>
  </si>
  <si>
    <t>Spouse</t>
  </si>
  <si>
    <t>Child (own/step/adopted)</t>
  </si>
  <si>
    <t>Other relative</t>
  </si>
  <si>
    <t>Not related</t>
  </si>
  <si>
    <t>% of respondents that are female</t>
  </si>
  <si>
    <t>Table 1.3: Respondent education
 (% of respondents)</t>
  </si>
  <si>
    <t>Round 3 (July)*</t>
  </si>
  <si>
    <t>Literate (in any language)*</t>
  </si>
  <si>
    <t>Level</t>
  </si>
  <si>
    <t xml:space="preserve">    No school</t>
  </si>
  <si>
    <t xml:space="preserve">    Primary - partial</t>
  </si>
  <si>
    <t xml:space="preserve">    Primary - completed</t>
  </si>
  <si>
    <t xml:space="preserve">    Secondary - partial</t>
  </si>
  <si>
    <t xml:space="preserve">    Secondary - completed</t>
  </si>
  <si>
    <t xml:space="preserve">    Tertiary - partial &amp; completed</t>
  </si>
  <si>
    <t xml:space="preserve">    Religious</t>
  </si>
  <si>
    <t xml:space="preserve"> * Literacy and education level of R3 respondents, as reported in GHS 2019. Excludes all new HH members since the start of NLPS (48 respondents)</t>
  </si>
  <si>
    <t>Table 1.4:  Household Characteristcs (% of Households)</t>
  </si>
  <si>
    <t>Overall</t>
  </si>
  <si>
    <t>GHS Consumption Quintile</t>
  </si>
  <si>
    <t>Q1</t>
  </si>
  <si>
    <t>Q2</t>
  </si>
  <si>
    <t>Q3</t>
  </si>
  <si>
    <t>Q4</t>
  </si>
  <si>
    <t>Q5</t>
  </si>
  <si>
    <t>Household size (average # individuals)</t>
  </si>
  <si>
    <t>Household head, female (%)</t>
  </si>
  <si>
    <t>Education level of HH Head:</t>
  </si>
  <si>
    <t xml:space="preserve">Table 1.5: Older Adults and Dependency </t>
  </si>
  <si>
    <t>Individuals</t>
  </si>
  <si>
    <t xml:space="preserve">   50 - 64 years old (%)</t>
  </si>
  <si>
    <t xml:space="preserve">   65 years old and older (%)</t>
  </si>
  <si>
    <t>Households</t>
  </si>
  <si>
    <t xml:space="preserve">    HHs with at least 1 person 50 - 64 (%)</t>
  </si>
  <si>
    <t xml:space="preserve">    HHs with at least 1 person 65+ (%)</t>
  </si>
  <si>
    <t xml:space="preserve">    HHs with at least 1 person 50+ (%)</t>
  </si>
  <si>
    <t xml:space="preserve">    Average share of members 50 - 64</t>
  </si>
  <si>
    <t xml:space="preserve">    Average share of members 65+</t>
  </si>
  <si>
    <t xml:space="preserve">  HHs with at least 1 person below 15</t>
  </si>
  <si>
    <t>% of respondents</t>
  </si>
  <si>
    <t>Wash hands with soap &amp; water after being in public</t>
  </si>
  <si>
    <t>-</t>
  </si>
  <si>
    <t>Wear a mask when in public</t>
  </si>
  <si>
    <t>June</t>
  </si>
  <si>
    <t>July</t>
  </si>
  <si>
    <t>All the time</t>
  </si>
  <si>
    <t>Most of the time</t>
  </si>
  <si>
    <t>About half the time</t>
  </si>
  <si>
    <t>Some of the time</t>
  </si>
  <si>
    <t>None of the time</t>
  </si>
  <si>
    <t>Not Applicable (have not been in public)</t>
  </si>
  <si>
    <t>Number of events attended</t>
  </si>
  <si>
    <t>None</t>
  </si>
  <si>
    <t>One or Two</t>
  </si>
  <si>
    <t>Three</t>
  </si>
  <si>
    <t>Four</t>
  </si>
  <si>
    <t>Five or more</t>
  </si>
  <si>
    <t>* not asked at R2</t>
  </si>
  <si>
    <t>Need &amp; accessability of
 5 food staples, last 7 days</t>
  </si>
  <si>
    <t>Average/HH
 (All HHs)</t>
  </si>
  <si>
    <t>R1 (April/May)</t>
  </si>
  <si>
    <t>R3
 (July)</t>
  </si>
  <si>
    <t># food staples needed</t>
  </si>
  <si>
    <t># that HH was able to buy</t>
  </si>
  <si>
    <t># that HH NOT able to buy</t>
  </si>
  <si>
    <t>Rice</t>
  </si>
  <si>
    <t>Beans</t>
  </si>
  <si>
    <t xml:space="preserve">Cassava </t>
  </si>
  <si>
    <t>Yams</t>
  </si>
  <si>
    <t>Sorghum</t>
  </si>
  <si>
    <t>Needed to buy (% of HHs)</t>
  </si>
  <si>
    <t>Could not buy (% HH that needed to buy)</t>
  </si>
  <si>
    <t>All HHs</t>
  </si>
  <si>
    <t>Note: Not asked R2. Consumption Quintile based on GHS data</t>
  </si>
  <si>
    <t>R1</t>
  </si>
  <si>
    <t>R3</t>
  </si>
  <si>
    <t>Out of stock</t>
  </si>
  <si>
    <t>Local market closed/ not operating</t>
  </si>
  <si>
    <t>Limited/no transportation</t>
  </si>
  <si>
    <t>Restriction to go outside</t>
  </si>
  <si>
    <t>Price too high</t>
  </si>
  <si>
    <t>No money to buy</t>
  </si>
  <si>
    <t xml:space="preserve">   Note: Round 1, April/May. Round 3, July. Questions not asked R2, June.</t>
  </si>
  <si>
    <t>% of HH</t>
  </si>
  <si>
    <t>% of HHs needing medical treatment</t>
  </si>
  <si>
    <t>Round 1 - Apr/May</t>
  </si>
  <si>
    <t>Someone in HH needed medical treatment</t>
  </si>
  <si>
    <t xml:space="preserve">     Able to access medical treatment</t>
  </si>
  <si>
    <t xml:space="preserve">     Not able to access medical treatment</t>
  </si>
  <si>
    <t>Round 2 - June</t>
  </si>
  <si>
    <t>Round 3 - July</t>
  </si>
  <si>
    <t xml:space="preserve">Frequency of reasons given </t>
  </si>
  <si>
    <t>Round 1
(Apr/May)</t>
  </si>
  <si>
    <t>Round 2
(June)</t>
  </si>
  <si>
    <t>Round 3
(July)</t>
  </si>
  <si>
    <t>Lack of money</t>
  </si>
  <si>
    <t>No medical personnel available</t>
  </si>
  <si>
    <t>Turned away because facility was full</t>
  </si>
  <si>
    <t>Due to movement restrictions</t>
  </si>
  <si>
    <t>On suspicion of having coronavirus*</t>
  </si>
  <si>
    <t>Refused treatment by facility*</t>
  </si>
  <si>
    <t>Other</t>
  </si>
  <si>
    <t xml:space="preserve">* These options were not available before R3. </t>
  </si>
  <si>
    <t>Ages 0-5</t>
  </si>
  <si>
    <t>% of HHs</t>
  </si>
  <si>
    <t>% of HH with children 0-5 years old</t>
  </si>
  <si>
    <t>% of HHs with child(ren) (ages 0-5 years) that needed vaccines/immunizations</t>
  </si>
  <si>
    <t>Unable to get immunizations</t>
  </si>
  <si>
    <t>Round 3- July</t>
  </si>
  <si>
    <t>Able to get immunizations</t>
  </si>
  <si>
    <t>HHs with child(ren) ages 0-5 years</t>
  </si>
  <si>
    <t>Needed immunizations</t>
  </si>
  <si>
    <t>HHs with child(ren) that needed immunizations</t>
  </si>
  <si>
    <t xml:space="preserve">   Able to get immunizations</t>
  </si>
  <si>
    <t xml:space="preserve">   Not able to get immunizations</t>
  </si>
  <si>
    <t>On Suspicion of having coronavirus</t>
  </si>
  <si>
    <t>Refused treatment by facility</t>
  </si>
  <si>
    <t xml:space="preserve"> NCDC sent out SMSs (texts) to share information about their hotline and self-assessment tools</t>
  </si>
  <si>
    <t>% of HHs that recieved SMS</t>
  </si>
  <si>
    <t>Someone in HH received an SMS from NCDC</t>
  </si>
  <si>
    <t xml:space="preserve">     HH comfortable using NCDC tools if needed</t>
  </si>
  <si>
    <t xml:space="preserve">     HH not comfortable using NCDC tools </t>
  </si>
  <si>
    <t>Worried it might cost money</t>
  </si>
  <si>
    <t>Fear of being shunned by community (stigma)</t>
  </si>
  <si>
    <t>Don't trust the system will ensure confidenciality</t>
  </si>
  <si>
    <t>Don't think the system will work</t>
  </si>
  <si>
    <t>*Multiple options are available</t>
  </si>
  <si>
    <t>Round 3  (July)</t>
  </si>
  <si>
    <t>% all HHs</t>
  </si>
  <si>
    <t>% HHs, (GHS) consumption quintiles</t>
  </si>
  <si>
    <t>%HHs, by sector</t>
  </si>
  <si>
    <t>HHs with children ages 5 - 20</t>
  </si>
  <si>
    <t xml:space="preserve">    HHs with children attending school, pre-closures </t>
  </si>
  <si>
    <t>Any students, in the past 7 days:</t>
  </si>
  <si>
    <t xml:space="preserve">    Engaged in any learning/education activities </t>
  </si>
  <si>
    <t>As % of all HHs with children 5-20</t>
  </si>
  <si>
    <t>As % of HHs that engaged in learning activities</t>
  </si>
  <si>
    <t>As % of all HHs with children 5-19</t>
  </si>
  <si>
    <t>Completed assignments from the teacher</t>
  </si>
  <si>
    <t>Used mobile learning apps</t>
  </si>
  <si>
    <t>Watched educational TV programs</t>
  </si>
  <si>
    <t>Listened to educational radio progams</t>
  </si>
  <si>
    <t>Studied/read on their own</t>
  </si>
  <si>
    <t>Taught by parent or other HH member</t>
  </si>
  <si>
    <t>Session/meeting with Lesson Teacher (tutor)</t>
  </si>
  <si>
    <t>Other activities</t>
  </si>
  <si>
    <t xml:space="preserve">  Public transport
(e.g. bus, taxi, drop, keke, okada)</t>
  </si>
  <si>
    <t xml:space="preserve">HHs needed public transport </t>
  </si>
  <si>
    <t>% of HHs, needed public transport</t>
  </si>
  <si>
    <t xml:space="preserve">   Able to access public transport</t>
  </si>
  <si>
    <t xml:space="preserve">        Accessed, no difficulties</t>
  </si>
  <si>
    <t xml:space="preserve">        Accessed, but had difficulties</t>
  </si>
  <si>
    <t xml:space="preserve">  Not able to access public transport</t>
  </si>
  <si>
    <t>% of HHs that accessed it</t>
  </si>
  <si>
    <t>% of  HHs that had difficulty</t>
  </si>
  <si>
    <t>Reduced frequency of service</t>
  </si>
  <si>
    <t>Reduced capacity/seats</t>
  </si>
  <si>
    <t>Higher prices</t>
  </si>
  <si>
    <t>Any HH member traveled between states</t>
  </si>
  <si>
    <t>Main purpose of travel</t>
  </si>
  <si>
    <t xml:space="preserve">   Official/business</t>
  </si>
  <si>
    <t xml:space="preserve">   Personal</t>
  </si>
  <si>
    <t>Main means of transport used</t>
  </si>
  <si>
    <t xml:space="preserve">   Public/commerical transport</t>
  </si>
  <si>
    <t xml:space="preserve">   Private transport</t>
  </si>
  <si>
    <t xml:space="preserve">   Government/official transport</t>
  </si>
  <si>
    <t xml:space="preserve">   By air</t>
  </si>
  <si>
    <t xml:space="preserve">   By water</t>
  </si>
  <si>
    <t>Time of day traveled (select all that apply)</t>
  </si>
  <si>
    <t xml:space="preserve">   Morning</t>
  </si>
  <si>
    <t xml:space="preserve">   Afternoon</t>
  </si>
  <si>
    <t xml:space="preserve">   Evening/Night</t>
  </si>
  <si>
    <t>Since mid-March…</t>
  </si>
  <si>
    <t>HHs that have moved</t>
  </si>
  <si>
    <t xml:space="preserve">  Other</t>
  </si>
  <si>
    <t>By (GHS) consumption quintiles</t>
  </si>
  <si>
    <t>By sector</t>
  </si>
  <si>
    <t>Own</t>
  </si>
  <si>
    <t>Occupy/free</t>
  </si>
  <si>
    <t>Next payment is due:</t>
  </si>
  <si>
    <t>Already due</t>
  </si>
  <si>
    <t>Within 1 month</t>
  </si>
  <si>
    <t>Within 3 months</t>
  </si>
  <si>
    <t>Within 4-6 months</t>
  </si>
  <si>
    <t>Within 7-12 months</t>
  </si>
  <si>
    <t>In more than 12 months</t>
  </si>
  <si>
    <t>All HHs that cannot pay next rent due</t>
  </si>
  <si>
    <t>Reduction in household income</t>
  </si>
  <si>
    <t>Increase in the prices of food items</t>
  </si>
  <si>
    <t>Increase in the prices of non-food items</t>
  </si>
  <si>
    <t>Increase in rent</t>
  </si>
  <si>
    <t>Other reason</t>
  </si>
  <si>
    <t>Table 2.1. Prevalence of safe practices</t>
  </si>
  <si>
    <t>Table 2.1a. Number of religions/social gatherings attended</t>
  </si>
  <si>
    <t>Table 2.2. Accumulated basic needs, staple foods</t>
  </si>
  <si>
    <t xml:space="preserve">Table 2.3. Access to food staples* (basic needs), past 7 days </t>
  </si>
  <si>
    <t>Table 2.4. Reasons basic needs could not be bought (% of HHs that could not buy)</t>
  </si>
  <si>
    <t>Table 2.5. Medical treatment since mid-March 2020</t>
  </si>
  <si>
    <t>Table 2.6. Reasons unable to access medical treatment 
(% of HHs where one of the members needed medical treatment)</t>
  </si>
  <si>
    <t>Table 2.7. Child immunizations since mid-March 2020</t>
  </si>
  <si>
    <t>Table 2.8. Reasons unable to obtain child vaccine/immunizations 
(% of HHs where at least one child, ages 0-5 years, needed them)</t>
  </si>
  <si>
    <t xml:space="preserve">Table 2.9.  Using coronavirus services from Nigeria Center for Disease Control (NCDC) </t>
  </si>
  <si>
    <t>Table 2.10.  Reasons why HH members not feel comfortable to use NCDC hotline 
(% of HHs that received SMS from NCDC about coronavirus)</t>
  </si>
  <si>
    <t>Table 2.11. Coronavirus restrictions - effects on education*</t>
  </si>
  <si>
    <t>Table 2.12. Types of learning activities, past 7 days</t>
  </si>
  <si>
    <t>Table 2.13. Public transport, last 7 days</t>
  </si>
  <si>
    <t>Table 2.15. Travel between states, since mid-March</t>
  </si>
  <si>
    <t>Table 2.14. Reasons for difficulty 
when accessing public transport</t>
  </si>
  <si>
    <t xml:space="preserve">Table 2.16. Relocation </t>
  </si>
  <si>
    <t xml:space="preserve">Rent: secure </t>
  </si>
  <si>
    <t>Rent: insecure</t>
  </si>
  <si>
    <t>Table 2.17. Housing Tenure (% HHs)</t>
  </si>
  <si>
    <t>Table 2.18. Next rent payment date (% of renting households)</t>
  </si>
  <si>
    <t>Table 2.19.  Reason cannot pay next rent payment
(% of HHs that cannot pay next rent)</t>
  </si>
  <si>
    <t>Frequency of reasons given*</t>
  </si>
  <si>
    <t>GHS W4 PH 2019</t>
  </si>
  <si>
    <t>Status of work</t>
  </si>
  <si>
    <t>All sample</t>
  </si>
  <si>
    <t>Only NLPS respondents+</t>
  </si>
  <si>
    <t>Respondent WORKING (%)</t>
  </si>
  <si>
    <t>Respondent NOT WORKING (%)</t>
  </si>
  <si>
    <t xml:space="preserve">   Also was working in previous round</t>
  </si>
  <si>
    <t xml:space="preserve">   Returned to work since previous round</t>
  </si>
  <si>
    <t xml:space="preserve">   Also not working in previous round*</t>
  </si>
  <si>
    <t xml:space="preserve">   Stopped working since previous round*</t>
  </si>
  <si>
    <t>+This table includes only 1669 observations that represent HHs with information for all rounds and that they did not change respondents along the way</t>
  </si>
  <si>
    <t>* For Round 1 it means before outbreak</t>
  </si>
  <si>
    <t>Working (still)</t>
  </si>
  <si>
    <t>Working (returned)</t>
  </si>
  <si>
    <t>Not working (still)</t>
  </si>
  <si>
    <t>Not working (stopped)</t>
  </si>
  <si>
    <t xml:space="preserve">% All </t>
  </si>
  <si>
    <t>% by (GHS) consumption quintiles</t>
  </si>
  <si>
    <t xml:space="preserve">  Not working even before outbreak*</t>
  </si>
  <si>
    <t xml:space="preserve">   * Respondents not working at R1 were asked if the worked pre-outbreak)</t>
  </si>
  <si>
    <t xml:space="preserve">  Working Continuously since April/May</t>
  </si>
  <si>
    <t xml:space="preserve">  Working since June</t>
  </si>
  <si>
    <t xml:space="preserve">  Returned to work in July</t>
  </si>
  <si>
    <t xml:space="preserve">  Working-Not working-Working</t>
  </si>
  <si>
    <t xml:space="preserve">  Working-Working-Not working</t>
  </si>
  <si>
    <t xml:space="preserve">  Working-Not working-Not working</t>
  </si>
  <si>
    <t xml:space="preserve">  Not working-Working-Not working</t>
  </si>
  <si>
    <t xml:space="preserve">  Not returned to work*</t>
  </si>
  <si>
    <t>Returned to work in June and still working in July</t>
  </si>
  <si>
    <t>In and out of work since April/May</t>
  </si>
  <si>
    <t>Not working</t>
  </si>
  <si>
    <t>All sectors</t>
  </si>
  <si>
    <t>By sectors</t>
  </si>
  <si>
    <t>Worked last week (any work for pay or any income generating activities)</t>
  </si>
  <si>
    <t>Agriculture</t>
  </si>
  <si>
    <t>Manufacturing &amp; Utilities</t>
  </si>
  <si>
    <t>Construction, transport and prof. activities</t>
  </si>
  <si>
    <t>Commerce</t>
  </si>
  <si>
    <t>Public Administration</t>
  </si>
  <si>
    <t>Services</t>
  </si>
  <si>
    <t>Between Mid-March and April/May</t>
  </si>
  <si>
    <t>Between April/May and June</t>
  </si>
  <si>
    <t>Between June and July</t>
  </si>
  <si>
    <t xml:space="preserve">Agriculture </t>
  </si>
  <si>
    <t>Mining</t>
  </si>
  <si>
    <t>Utilities</t>
  </si>
  <si>
    <t>Construction</t>
  </si>
  <si>
    <t>Buying &amp; Selling</t>
  </si>
  <si>
    <t>Transport</t>
  </si>
  <si>
    <t>Professional Activities</t>
  </si>
  <si>
    <t>Personal Services</t>
  </si>
  <si>
    <t>STOPPED working during the outbreak (% of respondents)</t>
  </si>
  <si>
    <t xml:space="preserve"> RETURNED to work (% of respondents that STOPPED)</t>
  </si>
  <si>
    <t>Mining &amp; Utilities</t>
  </si>
  <si>
    <t>Construction, Transport &amp; Professional Act.</t>
  </si>
  <si>
    <t>%  of respondents working</t>
  </si>
  <si>
    <t>Same job as before</t>
  </si>
  <si>
    <t>Changed jobs</t>
  </si>
  <si>
    <t>Not previously working</t>
  </si>
  <si>
    <t>Percentage of respondents that stopped working</t>
  </si>
  <si>
    <t>Percentage of respondents that 
stopped working</t>
  </si>
  <si>
    <t>COVID-19 related?</t>
  </si>
  <si>
    <t xml:space="preserve"> </t>
  </si>
  <si>
    <t>Round 1 (May/Apr)</t>
  </si>
  <si>
    <t xml:space="preserve"> Round 2 (June)</t>
  </si>
  <si>
    <t xml:space="preserve"> Round 3 (June)</t>
  </si>
  <si>
    <t>Round 1</t>
  </si>
  <si>
    <t>Round 2</t>
  </si>
  <si>
    <t>Round 3</t>
  </si>
  <si>
    <t>Business/office closed - coronavirus legal restrictions</t>
  </si>
  <si>
    <t>Potentially related</t>
  </si>
  <si>
    <t>Relation to coronavirus outbreak &amp; related counter measures</t>
  </si>
  <si>
    <t>Ill/quarantined</t>
  </si>
  <si>
    <t>Need to care for ill relative</t>
  </si>
  <si>
    <t>Not able to go to farm - movement restrictions</t>
  </si>
  <si>
    <t>Laid off while business continues</t>
  </si>
  <si>
    <t>Furlough (temporarily laid off)</t>
  </si>
  <si>
    <t>Not able to farm due to lack of inputs</t>
  </si>
  <si>
    <t>Business/office closed for another reason</t>
  </si>
  <si>
    <t>Potentially unrelated</t>
  </si>
  <si>
    <t>Not farming season</t>
  </si>
  <si>
    <t>Seasonal worker/or farming season</t>
  </si>
  <si>
    <t>Retired</t>
  </si>
  <si>
    <t>Vacation</t>
  </si>
  <si>
    <t>% of respondents that stopped working</t>
  </si>
  <si>
    <t>% all</t>
  </si>
  <si>
    <t>% not working</t>
  </si>
  <si>
    <t xml:space="preserve">Not working </t>
  </si>
  <si>
    <t xml:space="preserve">     1. Temporarily absent</t>
  </si>
  <si>
    <t xml:space="preserve">             1.1. Expect to return within 3 months</t>
  </si>
  <si>
    <t xml:space="preserve">             1.2. They don't know when they will come back</t>
  </si>
  <si>
    <t xml:space="preserve">     2. Searched for work (last 4 weeks)</t>
  </si>
  <si>
    <t xml:space="preserve">    3. Not searched for work</t>
  </si>
  <si>
    <t>% of all respondents working</t>
  </si>
  <si>
    <t>% of respondents classified as new workers in Round 2</t>
  </si>
  <si>
    <t>% of respondents classified as new workers in Round 3</t>
  </si>
  <si>
    <t xml:space="preserve">    Family Business</t>
  </si>
  <si>
    <t xml:space="preserve">    Family farming (or livestock or fishing)</t>
  </si>
  <si>
    <t xml:space="preserve">    Employee in private company</t>
  </si>
  <si>
    <t xml:space="preserve">    Employee in government</t>
  </si>
  <si>
    <t xml:space="preserve">    Paid apprentice/trainee/intern</t>
  </si>
  <si>
    <t>Percentage of respondents working</t>
  </si>
  <si>
    <t>Industry</t>
  </si>
  <si>
    <t>TOTAL</t>
  </si>
  <si>
    <t>Still not working</t>
  </si>
  <si>
    <t>Working in agriculture</t>
  </si>
  <si>
    <t>Working in industry</t>
  </si>
  <si>
    <t>Working in commerce</t>
  </si>
  <si>
    <t>Working in services</t>
  </si>
  <si>
    <t>Baseline</t>
  </si>
  <si>
    <t>R2 (June) - Percent</t>
  </si>
  <si>
    <t>R3 (July) - Percent</t>
  </si>
  <si>
    <t>Round 3 by (GHS) consumption quintiles</t>
  </si>
  <si>
    <r>
      <t xml:space="preserve">Respondent </t>
    </r>
    <r>
      <rPr>
        <b/>
        <sz val="11"/>
        <color theme="1"/>
        <rFont val="Calibri"/>
        <family val="2"/>
        <scheme val="minor"/>
      </rPr>
      <t xml:space="preserve">not able to work as usual* </t>
    </r>
    <r>
      <rPr>
        <sz val="11"/>
        <color theme="1"/>
        <rFont val="Calibri"/>
        <family val="2"/>
        <scheme val="minor"/>
      </rPr>
      <t>(% of respondents with wage-work)</t>
    </r>
  </si>
  <si>
    <r>
      <t xml:space="preserve">Other adults </t>
    </r>
    <r>
      <rPr>
        <b/>
        <sz val="11"/>
        <color theme="1"/>
        <rFont val="Calibri"/>
        <family val="2"/>
        <scheme val="minor"/>
      </rPr>
      <t>not working as usual*</t>
    </r>
    <r>
      <rPr>
        <sz val="11"/>
        <color theme="1"/>
        <rFont val="Calibri"/>
        <family val="2"/>
        <scheme val="minor"/>
      </rPr>
      <t xml:space="preserve"> (% of HHs)</t>
    </r>
  </si>
  <si>
    <r>
      <t xml:space="preserve">Any adults in HH (respondent or other adults) </t>
    </r>
    <r>
      <rPr>
        <b/>
        <sz val="11"/>
        <color theme="1"/>
        <rFont val="Calibri"/>
        <family val="2"/>
        <scheme val="minor"/>
      </rPr>
      <t>not working as usual, all HHs</t>
    </r>
  </si>
  <si>
    <r>
      <t>Average number of HH members</t>
    </r>
    <r>
      <rPr>
        <b/>
        <sz val="11"/>
        <color theme="1"/>
        <rFont val="Calibri"/>
        <family val="2"/>
        <scheme val="minor"/>
      </rPr>
      <t xml:space="preserve"> not working as usual, all HHs*</t>
    </r>
  </si>
  <si>
    <t>Wage workers</t>
  </si>
  <si>
    <t>% of all respondents</t>
  </si>
  <si>
    <t>Change in work hours (% respondents with wage work)</t>
  </si>
  <si>
    <t>More</t>
  </si>
  <si>
    <t>Same amount</t>
  </si>
  <si>
    <t>Less</t>
  </si>
  <si>
    <t>Able to work as usual last week* (% respondents with wage work)</t>
  </si>
  <si>
    <t>Yes</t>
  </si>
  <si>
    <t>No</t>
  </si>
  <si>
    <t>Payment status (% respondents not able to work as usual)</t>
  </si>
  <si>
    <t>Full normal payment</t>
  </si>
  <si>
    <t>Partial payment</t>
  </si>
  <si>
    <t>No payment</t>
  </si>
  <si>
    <t>Reason for not working as usual  (% respondents not able to work as usual)</t>
  </si>
  <si>
    <t xml:space="preserve"> * either at place of employment or remotely from home</t>
  </si>
  <si>
    <t>Hours worked last week 
(Average #)</t>
  </si>
  <si>
    <t>R3 - July: Change in hours compared to mid-March (% of wage workers)</t>
  </si>
  <si>
    <t>Round 2 - June*</t>
  </si>
  <si>
    <t>Round 3 - July+</t>
  </si>
  <si>
    <t xml:space="preserve">Same </t>
  </si>
  <si>
    <t>* For R2 this table only shows wage workers, but excludes the respondents that said they were not working as usual because business/office is closed due to coronavirus legal restrictions</t>
  </si>
  <si>
    <t>+ For R3 this table shows all wage workers</t>
  </si>
  <si>
    <t>Same</t>
  </si>
  <si>
    <t>Measures taken by employer (select all that apply)</t>
  </si>
  <si>
    <t>Use of disinfectant for cleaning</t>
  </si>
  <si>
    <t>Provide hand sanitizer</t>
  </si>
  <si>
    <t>Raising awareness about preventative measures</t>
  </si>
  <si>
    <t>Provide masks</t>
  </si>
  <si>
    <t>Provide gloves</t>
  </si>
  <si>
    <t>Allowed to work from home</t>
  </si>
  <si>
    <t>Respondent not going to office or office is closed</t>
  </si>
  <si>
    <t>None (employer not taking any  measures)</t>
  </si>
  <si>
    <t>Do you and your colleagues at the workplace follow the preventive measures of personal hygiene and social distancing?</t>
  </si>
  <si>
    <t>Strongly follow</t>
  </si>
  <si>
    <t>Mostly follow</t>
  </si>
  <si>
    <t>Sometimes yes and sometimes no</t>
  </si>
  <si>
    <t xml:space="preserve">Mostly do not </t>
  </si>
  <si>
    <t>Not at all</t>
  </si>
  <si>
    <t>Table 3.1 Respondents working status last week 
(any work for pay or any income generating activities)</t>
  </si>
  <si>
    <t>Table 3.2 Change in working status (% of respondents)</t>
  </si>
  <si>
    <t>Working Status</t>
  </si>
  <si>
    <t>Table 3.3 Change in respondent working status (% of respondents)</t>
  </si>
  <si>
    <t>Returned to work in July</t>
  </si>
  <si>
    <t>Working Continuously since April/May</t>
  </si>
  <si>
    <t>Not working since mid-March</t>
  </si>
  <si>
    <t>Table 3.4 Respondent working status (% of respondents)</t>
  </si>
  <si>
    <t>Table 3.5 Work status at time of interview - Round 3 (July), by sector</t>
  </si>
  <si>
    <t>Table 3.6. Work stoppages, by industry of main job</t>
  </si>
  <si>
    <t>Table 3.7 Job stability</t>
  </si>
  <si>
    <t>Table 3.8. Work stoppages, main reason</t>
  </si>
  <si>
    <t>Table 3.9  Job Search, Respondents</t>
  </si>
  <si>
    <t>Table 3.10. Type of work of those respondents working</t>
  </si>
  <si>
    <t>Table 3.11 Main industry of those respondents working 
(% of respondents working)</t>
  </si>
  <si>
    <t>Figure 3.2. Employment transition matrix between baseline and R3</t>
  </si>
  <si>
    <t>Table 3.12 Changes in working habits, wage work</t>
  </si>
  <si>
    <t xml:space="preserve">* NOT ABLE to work as usual in their WAGE JOB (at place of work or from home) last week. </t>
  </si>
  <si>
    <t xml:space="preserve"> NOTE: Baseline status based on baseline questions regarding work in last 7 days. "before outbreak" based on baseline question "were you working prior to mid-March?"</t>
  </si>
  <si>
    <t>Table 3.13. Wage workers not working as usual, respondents only</t>
  </si>
  <si>
    <t>Table 3.14. Hours of work (among wage workers)</t>
  </si>
  <si>
    <t>Table 3.15. Change in hours worked (among wage workers), by sector</t>
  </si>
  <si>
    <t>Table 3.16. COVID-19 workplace prevention measures (% of wage workers)</t>
  </si>
  <si>
    <t>Table 3.17 Adhering to COVID-19 workplace prevention measures (% of wage workers)</t>
  </si>
  <si>
    <t>Non-farm business/enterprise (NFE)
As reported at Round 3 (July 2020)</t>
  </si>
  <si>
    <t>% 
all HHs</t>
  </si>
  <si>
    <t>% HHs by  status
R3 (July)</t>
  </si>
  <si>
    <t>% HHs with NFE open at
R2 (June)</t>
  </si>
  <si>
    <t>NFE open as of July (R3)</t>
  </si>
  <si>
    <t xml:space="preserve">   NFE started after June/R2 </t>
  </si>
  <si>
    <t xml:space="preserve">   NFE still open since June/R2 or earlier</t>
  </si>
  <si>
    <t>NFE closed as of July (R3)</t>
  </si>
  <si>
    <t xml:space="preserve">  … opened in R2 but closed in R3 (temp/perm)</t>
  </si>
  <si>
    <t xml:space="preserve">  … temporarily closed since R2</t>
  </si>
  <si>
    <t xml:space="preserve">  … permanently closed since R2</t>
  </si>
  <si>
    <t xml:space="preserve">  … still closed (temp/perm) since R1</t>
  </si>
  <si>
    <t>No NFE anytime in 2020</t>
  </si>
  <si>
    <t>Operating since April/May</t>
  </si>
  <si>
    <t xml:space="preserve">   NFE still open since R2</t>
  </si>
  <si>
    <t>Operating since June</t>
  </si>
  <si>
    <t xml:space="preserve">   NFE open since R1</t>
  </si>
  <si>
    <t>Operating since July</t>
  </si>
  <si>
    <t>Closed-Opened-Closed</t>
  </si>
  <si>
    <t>Opened-Closed-Closed</t>
  </si>
  <si>
    <t>Closed since outbreak</t>
  </si>
  <si>
    <t>No NFE</t>
  </si>
  <si>
    <t>Number of NFEs per HH**</t>
  </si>
  <si>
    <t xml:space="preserve">   HHs with 1 NFE </t>
  </si>
  <si>
    <t xml:space="preserve">   HHs with 2 NFEs</t>
  </si>
  <si>
    <t xml:space="preserve">   HHs with 3+ NFEs </t>
  </si>
  <si>
    <t>** only asked at Round 3. ALL SUBSEQUENT TABLES REFER ONLY TO THE FIRST/PRIMARY NFE REPORTED BY EACH HOUSEHOLD</t>
  </si>
  <si>
    <t>Temporarily closed (R1 "closed")</t>
  </si>
  <si>
    <t>Permanently close</t>
  </si>
  <si>
    <t>Total</t>
  </si>
  <si>
    <t>Open</t>
  </si>
  <si>
    <t xml:space="preserve">% All HHs, R3 </t>
  </si>
  <si>
    <t>%  R3 HHs, by (GHS) consumption quintiles</t>
  </si>
  <si>
    <t>Percentage of HHs with NFEs CLOSED as of Round 3 - July*</t>
  </si>
  <si>
    <t>Covid-19 related?</t>
  </si>
  <si>
    <t>temporarily closed</t>
  </si>
  <si>
    <t>permanently closed</t>
  </si>
  <si>
    <t>Usual place of business closed due to coronavirus legal restrictions</t>
  </si>
  <si>
    <t>No customers/ fewer customers</t>
  </si>
  <si>
    <t>Can't get inputs</t>
  </si>
  <si>
    <t>Can't travel/ transport goods for trade</t>
  </si>
  <si>
    <t>Ill/ quarantined due to coronavirus</t>
  </si>
  <si>
    <t>Usual place of business closed, other reasons</t>
  </si>
  <si>
    <t>Ill, other reason/disease</t>
  </si>
  <si>
    <t>Need to take care of a family member</t>
  </si>
  <si>
    <t>Seasonal closure</t>
  </si>
  <si>
    <t>* includes all HHs that reported having a NFE anytime during 2020</t>
  </si>
  <si>
    <t>Family business operated in each round</t>
  </si>
  <si>
    <t>Round 2: Sales revenue (early June), 
compared to April 2020</t>
  </si>
  <si>
    <t>Round 3: Sales revenue (early July), 
compared to June 2020</t>
  </si>
  <si>
    <t>Higher</t>
  </si>
  <si>
    <t>Public Administration*</t>
  </si>
  <si>
    <t>% HHs with a family business (per Round)</t>
  </si>
  <si>
    <t>% of all HHs (per Round)</t>
  </si>
  <si>
    <t>Round 2 (June): sales revenue (early June), compared to April/May 2020</t>
  </si>
  <si>
    <t>Round 3 (July): sales revenue, 
compared to June 2020</t>
  </si>
  <si>
    <t>Round 1 (Apr/May): Sales revenue, compared to mid-March**</t>
  </si>
  <si>
    <t>Round 1 (Apr/May): sales revenue, compared to mid-March*</t>
  </si>
  <si>
    <t>(% of HHs in Round 1 with a family business)</t>
  </si>
  <si>
    <t>Round 2 (June): sales revenue (early June), compared to April 2020</t>
  </si>
  <si>
    <t>(% of HHs in Round 1 and 2 with a family business)</t>
  </si>
  <si>
    <t>Round 3 (July): sales revenue (July), compared to May 2020</t>
  </si>
  <si>
    <t>(% of HHs in Round 2 and 3 with a family business)</t>
  </si>
  <si>
    <t>Table 4.9. Family business by sector</t>
  </si>
  <si>
    <t>Sector of NFE</t>
  </si>
  <si>
    <t>Percentage of HHs with a family business</t>
  </si>
  <si>
    <t>Usual place of business closed - coronavirus recommendations</t>
  </si>
  <si>
    <t>Ill/quarantined due to coronavirus</t>
  </si>
  <si>
    <t>No customers/ less customers</t>
  </si>
  <si>
    <t>Cant' get input</t>
  </si>
  <si>
    <t>Can't travel/ transport goods for sale</t>
  </si>
  <si>
    <t>Usual place of business closed for another reason</t>
  </si>
  <si>
    <t>Ill with another disease</t>
  </si>
  <si>
    <t>Seasonal Closure</t>
  </si>
  <si>
    <t>% of All HHs</t>
  </si>
  <si>
    <t>Percent  HHs, by (GHS) consumption quintiles</t>
  </si>
  <si>
    <t>HH farmwork during 2019 agricultural season (all sample)</t>
  </si>
  <si>
    <t>HH Farmwork during 2019 agricultural season*</t>
  </si>
  <si>
    <t>HH Farmwork (land prep, planting) during 2020 agricultural season</t>
  </si>
  <si>
    <t xml:space="preserve">   … already farming at R2</t>
  </si>
  <si>
    <t xml:space="preserve">   … farming started/first reported between R2 &amp; R3</t>
  </si>
  <si>
    <t>Farm, but no farmwork so far in 2020</t>
  </si>
  <si>
    <t>No HH farm</t>
  </si>
  <si>
    <t>In the case of GHS Wave 4, the question used was ag1a "Did members of this HH cultivate any crops?" during harvest season. The sample was restricted to only the HHs that also participated on Phone Survey R3</t>
  </si>
  <si>
    <t>2020 agricultural season (as of R3, July)</t>
  </si>
  <si>
    <t>Farmed in 2019* agricultural season?</t>
  </si>
  <si>
    <t xml:space="preserve">HH Farmwork (land prep, planting) </t>
  </si>
  <si>
    <t>Farm, but no farmwork so far</t>
  </si>
  <si>
    <t xml:space="preserve">* 2019 is based on GHS Wave 4, question ag1a "Did members of this HH cultivate any crops?" during harvest season. </t>
  </si>
  <si>
    <t>Primary decision maker is…</t>
  </si>
  <si>
    <t>HH Head &amp; the respondent</t>
  </si>
  <si>
    <t>HH Head (not the respondent)</t>
  </si>
  <si>
    <t>The respondent (not HH head)</t>
  </si>
  <si>
    <t>Another HH member</t>
  </si>
  <si>
    <t>Sex</t>
  </si>
  <si>
    <t xml:space="preserve">    Male</t>
  </si>
  <si>
    <t xml:space="preserve">    Female</t>
  </si>
  <si>
    <t>Age group</t>
  </si>
  <si>
    <t>GHS Wave 4 - PH</t>
  </si>
  <si>
    <t>Inputs for 2020 agricultural season</t>
  </si>
  <si>
    <t>% HHs doing farmwork that used/intended to use input</t>
  </si>
  <si>
    <t>Able to access/transport sufficient quantities
(% HHs that use or intented to use input)</t>
  </si>
  <si>
    <t>Used input (just respondents of R3 with agriculture activities)</t>
  </si>
  <si>
    <t xml:space="preserve"> Used input (All sample with agriculture activities)</t>
  </si>
  <si>
    <t>Did not try</t>
  </si>
  <si>
    <t>Inorganic fertilizer (NPK, Urea)</t>
  </si>
  <si>
    <t>Inorganic fertilizer</t>
  </si>
  <si>
    <t>Organic fertilizer (manure, compost, etc)</t>
  </si>
  <si>
    <t>Organic fertilizer</t>
  </si>
  <si>
    <t>Pesticide / herbicide</t>
  </si>
  <si>
    <t>Hired labor</t>
  </si>
  <si>
    <t>Animal traction</t>
  </si>
  <si>
    <t>Compare with GHS bought to make comparison</t>
  </si>
  <si>
    <t>Needed but
 could not access…</t>
  </si>
  <si>
    <t>% All HHs,
 R3 (July)</t>
  </si>
  <si>
    <t>% HHs that needed but could not access at least 1 input</t>
  </si>
  <si>
    <t>By (GHS-P) consumption quintiles</t>
  </si>
  <si>
    <t>Q1 - Poorest</t>
  </si>
  <si>
    <t>Q2 - Poorer</t>
  </si>
  <si>
    <t>Q3 - Middle</t>
  </si>
  <si>
    <t>Q4 - Richer</t>
  </si>
  <si>
    <t>Q5 - Richest</t>
  </si>
  <si>
    <t>any of the 5 inputs</t>
  </si>
  <si>
    <t>only 1 input</t>
  </si>
  <si>
    <t>2 - 3 inputs</t>
  </si>
  <si>
    <t>4 - 5 inputs</t>
  </si>
  <si>
    <t>Not able to access or transport….</t>
  </si>
  <si>
    <t>Pesticide/ Herbicide</t>
  </si>
  <si>
    <t>Shops have run out of stock</t>
  </si>
  <si>
    <t>Local markets not operating/closed</t>
  </si>
  <si>
    <t>Limited /no transportation</t>
  </si>
  <si>
    <t>Restrictions on movement / travel</t>
  </si>
  <si>
    <t>Increase in price</t>
  </si>
  <si>
    <t>Not enough money to buy them</t>
  </si>
  <si>
    <t>Not able to access or transport animal traction</t>
  </si>
  <si>
    <t>Not able to hire enough labor</t>
  </si>
  <si>
    <t>Decided not to hire to avoid coronavirus</t>
  </si>
  <si>
    <t>Higher cost of labor/ animal traction</t>
  </si>
  <si>
    <t>Workers are afraid of contracting coronavirus</t>
  </si>
  <si>
    <t>Movement restrictions in country/community</t>
  </si>
  <si>
    <t>Not enough money to hire any</t>
  </si>
  <si>
    <t>Table 4.1  Family businesses, status &amp; fluctuation*</t>
  </si>
  <si>
    <t>Table 4.2  Family businesses, status &amp; fluctuation*</t>
  </si>
  <si>
    <t>Table 4.3  Number of household nonfarm businesses (% of HH)</t>
  </si>
  <si>
    <t>GHS-P* 
(Jan/Feb 2019)</t>
  </si>
  <si>
    <t>*R3 households only</t>
  </si>
  <si>
    <t>GHS-P</t>
  </si>
  <si>
    <t>Figure 4.1:  Family businesses, status &amp; fluctuation* (% of HHs)</t>
  </si>
  <si>
    <t>Table 4.4  Family businesses -  status by quintiles
Round 3 (July)</t>
  </si>
  <si>
    <t xml:space="preserve">Table 4.5  Family businesses, main reason for closure </t>
  </si>
  <si>
    <t>Table 4.6. Family business revenues, by sector</t>
  </si>
  <si>
    <t>Table 4.7. Family business revenue
(% of HHs with nonfarm business)</t>
  </si>
  <si>
    <t>*HHs that confirmed at baseline (April/May) having a business anytime in (early) 2020</t>
  </si>
  <si>
    <t>Table 4.8: Change in HH nonfarm business, over time</t>
  </si>
  <si>
    <t>Table 4.10.  None/Less revenues in family business</t>
  </si>
  <si>
    <t>Table 4.11. Family farms &amp; agriculture - status at R3 (July 2020)</t>
  </si>
  <si>
    <t>Table 4.12. Continuity of family farming  (% of all HHs, R3)</t>
  </si>
  <si>
    <t>Table 4.13. Characteristics of primary decisionmaker for HH crop farming activities</t>
  </si>
  <si>
    <t xml:space="preserve">% of cultivating HHs </t>
  </si>
  <si>
    <t>Table 4.14. Need &amp; Accessability of farming inputs, Round 3 (July 2020)</t>
  </si>
  <si>
    <t>Table 4.15. Lack of access to farm inputs, number of inputs</t>
  </si>
  <si>
    <t>Table 4.16.  Reason not able to access inputs - Round 3 (July) 
% HHs that could not access suffcient inputs for 2020 agricultural season</t>
  </si>
  <si>
    <t>Table 4.17. Reason not able to access inputs - Round 3 (July) 
% HHs that could not access/transport suffcient inputs for 2020 agricultural season</t>
  </si>
  <si>
    <t>Table 5.1 SAFETY NETS since coronavirus pandemic (% of HHs)</t>
  </si>
  <si>
    <t>Types of assistance received by HH, 
any institution</t>
  </si>
  <si>
    <r>
      <t xml:space="preserve">Round 1 (Apr/May)
</t>
    </r>
    <r>
      <rPr>
        <b/>
        <sz val="9"/>
        <rFont val="Calibri"/>
        <family val="2"/>
        <scheme val="minor"/>
      </rPr>
      <t>(since outbreak)</t>
    </r>
  </si>
  <si>
    <r>
      <t xml:space="preserve">Round 2 
</t>
    </r>
    <r>
      <rPr>
        <b/>
        <sz val="9"/>
        <rFont val="Calibri"/>
        <family val="2"/>
        <scheme val="minor"/>
      </rPr>
      <t>(since round 1)</t>
    </r>
  </si>
  <si>
    <r>
      <t xml:space="preserve">Round 3
</t>
    </r>
    <r>
      <rPr>
        <b/>
        <sz val="9"/>
        <rFont val="Calibri"/>
        <family val="2"/>
        <scheme val="minor"/>
      </rPr>
      <t>(since R2)</t>
    </r>
  </si>
  <si>
    <t>All  Rounds, any support*</t>
  </si>
  <si>
    <t>Round 3, by (GHS) consumption quintiles</t>
  </si>
  <si>
    <t>Food</t>
  </si>
  <si>
    <t>Direct cash transfers</t>
  </si>
  <si>
    <t xml:space="preserve">      Average cash transfer amount (in Naira)</t>
  </si>
  <si>
    <t>Other in-kind (not food) transfers</t>
  </si>
  <si>
    <t>* Weighted using Round 1 weights</t>
  </si>
  <si>
    <t>Table 5.2 Food Assistance by source, since coronavirus pandemic (% of HHs)</t>
  </si>
  <si>
    <t>Source of food assistance</t>
  </si>
  <si>
    <r>
      <t xml:space="preserve">Round 1 
</t>
    </r>
    <r>
      <rPr>
        <b/>
        <sz val="9"/>
        <rFont val="Calibri"/>
        <family val="2"/>
        <scheme val="minor"/>
      </rPr>
      <t>(since outbreak)</t>
    </r>
  </si>
  <si>
    <r>
      <t xml:space="preserve">Round 2 
</t>
    </r>
    <r>
      <rPr>
        <b/>
        <sz val="9"/>
        <rFont val="Calibri"/>
        <family val="2"/>
        <scheme val="minor"/>
      </rPr>
      <t>(since baseline)</t>
    </r>
  </si>
  <si>
    <t>All rounds, by (GHS) consumption quintiles</t>
  </si>
  <si>
    <t>All sources (% of HHs)</t>
  </si>
  <si>
    <t xml:space="preserve">  Government (federal, state, or local)</t>
  </si>
  <si>
    <t xml:space="preserve">  Local group (community org/cooperative &amp; NGOs)</t>
  </si>
  <si>
    <t xml:space="preserve">  International organzation</t>
  </si>
  <si>
    <t xml:space="preserve">  Religious bodies</t>
  </si>
  <si>
    <t>Round 1 only asked about main source while the other rounds allow respondents to select all the ones that apply</t>
  </si>
  <si>
    <t xml:space="preserve">Table 5.3 Difficulties accessing food assistance  </t>
  </si>
  <si>
    <t>% of all HHs</t>
  </si>
  <si>
    <t>% of HHs received Food Assistance since previous round</t>
  </si>
  <si>
    <t xml:space="preserve"> R2, % HHs receiving food assistance</t>
  </si>
  <si>
    <t>No difficulties accessing it</t>
  </si>
  <si>
    <t>Difficulties accessing it</t>
  </si>
  <si>
    <t xml:space="preserve"> R3, % HHs receiving food assistance</t>
  </si>
  <si>
    <t>Source of livelihood</t>
  </si>
  <si>
    <t>Round 1 - Apr/May (past 12 months)</t>
  </si>
  <si>
    <t>Round 2 - June (since R1)</t>
  </si>
  <si>
    <t>Round 3 - July (since R2)</t>
  </si>
  <si>
    <t xml:space="preserve">Remittances from abroad </t>
  </si>
  <si>
    <t xml:space="preserve">Remittances from family within the country </t>
  </si>
  <si>
    <t>Assistance from other non-family individuals</t>
  </si>
  <si>
    <t xml:space="preserve">Income from properties, investments, savings </t>
  </si>
  <si>
    <t xml:space="preserve">Pension </t>
  </si>
  <si>
    <t>Figure 5.1. Safety Nets and Livelihood Sources</t>
  </si>
  <si>
    <t>Apr/May</t>
  </si>
  <si>
    <t>Assistance from other individuals</t>
  </si>
  <si>
    <t xml:space="preserve">Income from savings, properties, investments </t>
  </si>
  <si>
    <t>HH experienced:</t>
  </si>
  <si>
    <t>R3, by (GHS) consumption quintiles</t>
  </si>
  <si>
    <t>Round 1 (Apr/May) 
since mid-March</t>
  </si>
  <si>
    <t>Round 3 (July) 
since R1</t>
  </si>
  <si>
    <t>No shocks</t>
  </si>
  <si>
    <t>1 shock</t>
  </si>
  <si>
    <t>2 - 3 shocks</t>
  </si>
  <si>
    <t>4 - 5 shocks</t>
  </si>
  <si>
    <t>6 - 9 shocks</t>
  </si>
  <si>
    <t>Figure 5.2  Average number of shocks per HH, by GHS consumption quintiles</t>
  </si>
  <si>
    <t>Between 
Jan 2017 &amp; Jan 2019*</t>
  </si>
  <si>
    <t xml:space="preserve"> Round 1 (Apr/May)
since mid-March 2020</t>
  </si>
  <si>
    <t xml:space="preserve"> Round 3 (July)
since Round 1</t>
  </si>
  <si>
    <t>Average number of shocks per HH</t>
  </si>
  <si>
    <t xml:space="preserve"> Q1 (poorest)</t>
  </si>
  <si>
    <t>Q5 (richest)</t>
  </si>
  <si>
    <t xml:space="preserve">*From post-harvest visit of the GHS-Panel survey, n=4,976 households. </t>
  </si>
  <si>
    <t>HHs were asked about the following shocks:</t>
  </si>
  <si>
    <t>% of HHs with shocks</t>
  </si>
  <si>
    <t>% of HHs with shocks between R1 &amp; R3,
by (GHS) consumption quintiles</t>
  </si>
  <si>
    <t>Between mid-March to Apr/May</t>
  </si>
  <si>
    <t>Between Apr/May to July</t>
  </si>
  <si>
    <t>Illness, injury, or death of income earning HH member</t>
  </si>
  <si>
    <t>Job loss</t>
  </si>
  <si>
    <t>Nonfarm business closure</t>
  </si>
  <si>
    <t>Theft/looting of cash and other property</t>
  </si>
  <si>
    <t>Disruption of farming, livestock, fishing activities</t>
  </si>
  <si>
    <t>Increase in price of farming/business inputs</t>
  </si>
  <si>
    <t>Fall in the price of farming/business output</t>
  </si>
  <si>
    <t>Increase in price of major food items consumed</t>
  </si>
  <si>
    <t>Other (specify)</t>
  </si>
  <si>
    <t>Reduced food consumption</t>
  </si>
  <si>
    <t>Relied on savings</t>
  </si>
  <si>
    <t>Reduced non-food consumption</t>
  </si>
  <si>
    <t>Received assistance from friends &amp; family</t>
  </si>
  <si>
    <t>Borrowed from friends &amp; family</t>
  </si>
  <si>
    <t>Engaged in additional income-generating activity</t>
  </si>
  <si>
    <t>Sold harvest in advance</t>
  </si>
  <si>
    <t>Credited purchases</t>
  </si>
  <si>
    <t>Sale of (agriculture/non-agric) assets</t>
  </si>
  <si>
    <t>Did other</t>
  </si>
  <si>
    <t>Did nothing</t>
  </si>
  <si>
    <t>Livelihood sources</t>
  </si>
  <si>
    <t>Safety nets</t>
  </si>
  <si>
    <t>Table 5.4  Other Income sources - % of HHs</t>
  </si>
  <si>
    <t>Table 5.5. Number of shocks per HH, % of HHs</t>
  </si>
  <si>
    <t>Table 5.6. Types of shocks, since mid-March</t>
  </si>
  <si>
    <t>Table 5.7 Coping mechanisms for shocks, since April/May (% of HHs with shock by round)</t>
  </si>
  <si>
    <t>TABLE OF CONTENTS</t>
  </si>
  <si>
    <t>Number</t>
  </si>
  <si>
    <t>Table</t>
  </si>
  <si>
    <t>Page</t>
  </si>
  <si>
    <t>T0.1</t>
  </si>
  <si>
    <t>T0.2</t>
  </si>
  <si>
    <t>F0.1</t>
  </si>
  <si>
    <t>T0.3</t>
  </si>
  <si>
    <t>T0.4</t>
  </si>
  <si>
    <t>F0.2</t>
  </si>
  <si>
    <t>T1.1</t>
  </si>
  <si>
    <t>T1.2</t>
  </si>
  <si>
    <t>T1.3</t>
  </si>
  <si>
    <t>T1.4</t>
  </si>
  <si>
    <t>T1.5</t>
  </si>
  <si>
    <t>T2.1</t>
  </si>
  <si>
    <t>T2.1a</t>
  </si>
  <si>
    <t>T2.2</t>
  </si>
  <si>
    <t>T2.3</t>
  </si>
  <si>
    <t>T2.4</t>
  </si>
  <si>
    <t>T2.5</t>
  </si>
  <si>
    <t>T2.6</t>
  </si>
  <si>
    <t>T2.7</t>
  </si>
  <si>
    <t>T2.8</t>
  </si>
  <si>
    <t>T2.9</t>
  </si>
  <si>
    <t>T2.10</t>
  </si>
  <si>
    <t>T2.11</t>
  </si>
  <si>
    <t>T2.12</t>
  </si>
  <si>
    <t>T2.13</t>
  </si>
  <si>
    <t>T2.14</t>
  </si>
  <si>
    <t>T2.15</t>
  </si>
  <si>
    <t>T2.16</t>
  </si>
  <si>
    <t>T2.17</t>
  </si>
  <si>
    <t>T2.18</t>
  </si>
  <si>
    <t>T2.19</t>
  </si>
  <si>
    <t>T3.1</t>
  </si>
  <si>
    <t>T3.2</t>
  </si>
  <si>
    <t>T3.3</t>
  </si>
  <si>
    <t>T3.4</t>
  </si>
  <si>
    <t>T3.5</t>
  </si>
  <si>
    <t>T3.6</t>
  </si>
  <si>
    <t>T3.7</t>
  </si>
  <si>
    <t>T3.8</t>
  </si>
  <si>
    <t>T3.9</t>
  </si>
  <si>
    <t>T3.10</t>
  </si>
  <si>
    <t>T3.11</t>
  </si>
  <si>
    <t>F3.2</t>
  </si>
  <si>
    <t>T3.12</t>
  </si>
  <si>
    <t>T3.13</t>
  </si>
  <si>
    <t>T3.14</t>
  </si>
  <si>
    <t>T3.15</t>
  </si>
  <si>
    <t>T3.16</t>
  </si>
  <si>
    <t>T3.17</t>
  </si>
  <si>
    <t>T4.1</t>
  </si>
  <si>
    <t>T4.2</t>
  </si>
  <si>
    <t>T4.3</t>
  </si>
  <si>
    <t>F4.1</t>
  </si>
  <si>
    <t>T4.4</t>
  </si>
  <si>
    <t>T4.5</t>
  </si>
  <si>
    <t>T4.6</t>
  </si>
  <si>
    <t>T4.7</t>
  </si>
  <si>
    <t>T4.8</t>
  </si>
  <si>
    <t>T4.9</t>
  </si>
  <si>
    <t>T4.10</t>
  </si>
  <si>
    <t>T4.11</t>
  </si>
  <si>
    <t>T4.12</t>
  </si>
  <si>
    <t>T4.13</t>
  </si>
  <si>
    <t>T4.14</t>
  </si>
  <si>
    <t>T4.15</t>
  </si>
  <si>
    <t>T4.16</t>
  </si>
  <si>
    <t>T4.17</t>
  </si>
  <si>
    <t>T5.1</t>
  </si>
  <si>
    <t>T5.2</t>
  </si>
  <si>
    <t>T5.3</t>
  </si>
  <si>
    <t>T5.4</t>
  </si>
  <si>
    <t>F5.1</t>
  </si>
  <si>
    <t>T5.5</t>
  </si>
  <si>
    <t>F5.2</t>
  </si>
  <si>
    <t>T5.6</t>
  </si>
  <si>
    <t>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</si>
</sst>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0_-;\-* #,##0.00_-;_-* &quot;-&quot;??_-;_-@_-"/>
    <numFmt numFmtId="167" formatCode="#,##0.0"/>
    <numFmt numFmtId="168" formatCode="0.0%"/>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8"/>
      <name val="Calibri"/>
      <family val="2"/>
      <scheme val="minor"/>
    </font>
    <font>
      <i/>
      <sz val="11"/>
      <color theme="1"/>
      <name val="Calibri"/>
      <family val="2"/>
      <scheme val="minor"/>
    </font>
    <font>
      <sz val="9"/>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11"/>
      <color theme="1" tint="0.34998626667073579"/>
      <name val="Calibri"/>
      <family val="2"/>
      <scheme val="minor"/>
    </font>
    <font>
      <b/>
      <sz val="11"/>
      <color theme="4" tint="0.79998168889431442"/>
      <name val="Calibri"/>
      <family val="2"/>
      <scheme val="minor"/>
    </font>
    <font>
      <b/>
      <sz val="11"/>
      <name val="Calibri"/>
      <family val="2"/>
      <scheme val="minor"/>
    </font>
    <font>
      <sz val="11"/>
      <name val="Calibri"/>
      <family val="2"/>
      <scheme val="minor"/>
    </font>
    <font>
      <sz val="8"/>
      <color theme="1"/>
      <name val="Calibri"/>
      <family val="2"/>
      <scheme val="minor"/>
    </font>
    <font>
      <sz val="11"/>
      <color theme="4" tint="0.79995117038483843"/>
      <name val="Calibri"/>
      <family val="2"/>
      <scheme val="minor"/>
    </font>
    <font>
      <sz val="10"/>
      <color rgb="FF000000"/>
      <name val="Calibri"/>
      <family val="2"/>
      <scheme val="minor"/>
    </font>
    <font>
      <b/>
      <i/>
      <sz val="10"/>
      <color rgb="FF000000"/>
      <name val="Calibri"/>
      <family val="2"/>
      <scheme val="minor"/>
    </font>
    <font>
      <b/>
      <sz val="10"/>
      <color rgb="FF000000"/>
      <name val="Calibri"/>
      <family val="2"/>
      <scheme val="minor"/>
    </font>
    <font>
      <sz val="11"/>
      <color rgb="FF201F1E"/>
      <name val="Calibri"/>
      <family val="2"/>
      <scheme val="minor"/>
    </font>
    <font>
      <b/>
      <sz val="11"/>
      <color rgb="FFC00000"/>
      <name val="Calibri"/>
      <family val="2"/>
      <scheme val="minor"/>
    </font>
    <font>
      <b/>
      <sz val="11"/>
      <color rgb="FFFFFFFF"/>
      <name val="Calibri"/>
      <family val="2"/>
    </font>
    <font>
      <sz val="11"/>
      <color rgb="FF000000"/>
      <name val="Calibri"/>
      <family val="2"/>
    </font>
    <font>
      <b/>
      <sz val="11"/>
      <color rgb="FF000000"/>
      <name val="Calibri"/>
      <family val="2"/>
    </font>
    <font>
      <sz val="9"/>
      <color rgb="FF000000"/>
      <name val="Calibri"/>
      <family val="2"/>
    </font>
    <font>
      <sz val="9"/>
      <name val="Calibri"/>
      <family val="2"/>
    </font>
    <font>
      <b/>
      <sz val="9"/>
      <name val="Calibri"/>
      <family val="2"/>
      <scheme val="minor"/>
    </font>
    <font>
      <sz val="11"/>
      <color rgb="FF000000"/>
      <name val="Calibri"/>
      <family val="2"/>
      <scheme val="minor"/>
    </font>
    <font>
      <b/>
      <sz val="11"/>
      <color rgb="FFFFFFFF"/>
      <name val="Calibri"/>
      <family val="2"/>
      <scheme val="minor"/>
    </font>
    <font>
      <b/>
      <sz val="11"/>
      <color rgb="FF000000"/>
      <name val="Calibri"/>
      <family val="2"/>
      <scheme val="minor"/>
    </font>
    <font>
      <b/>
      <sz val="22"/>
      <color theme="1"/>
      <name val="Calibri"/>
      <family val="2"/>
      <scheme val="minor"/>
    </font>
    <font>
      <b/>
      <sz val="16"/>
      <color theme="1"/>
      <name val="Calibri"/>
      <family val="2"/>
      <scheme val="minor"/>
    </font>
    <font>
      <u/>
      <sz val="11"/>
      <color theme="10"/>
      <name val="Calibri"/>
      <family val="2"/>
      <scheme val="minor"/>
    </font>
  </fonts>
  <fills count="33">
    <fill>
      <patternFill patternType="none"/>
    </fill>
    <fill>
      <patternFill patternType="gray125"/>
    </fill>
    <fill>
      <patternFill patternType="solid">
        <fgColor theme="4"/>
      </patternFill>
    </fill>
    <fill>
      <patternFill patternType="solid">
        <fgColor theme="4" tint="0.79995117038483843"/>
        <bgColor indexed="65"/>
      </patternFill>
    </fill>
    <fill>
      <patternFill patternType="solid">
        <fgColor theme="4" tint="0.79995117038483843"/>
        <bgColor indexed="64"/>
      </patternFill>
    </fill>
    <fill>
      <patternFill patternType="solid">
        <fgColor theme="4" tint="0.79995117038483843"/>
        <bgColor indexed="64"/>
      </patternFill>
    </fill>
    <fill>
      <patternFill patternType="solid">
        <fgColor theme="4"/>
        <bgColor indexed="64"/>
      </patternFill>
    </fill>
    <fill>
      <patternFill patternType="solid">
        <fgColor theme="4" tint="0.59996337778862885"/>
        <bgColor indexed="64"/>
      </patternFill>
    </fill>
    <fill>
      <patternFill patternType="solid">
        <fgColor theme="4" tint="0.79995117038483843"/>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5" tint="0.39997558519241921"/>
        <bgColor indexed="64"/>
      </patternFill>
    </fill>
    <fill>
      <patternFill patternType="solid">
        <fgColor theme="2"/>
        <bgColor indexed="64"/>
      </patternFill>
    </fill>
    <fill>
      <patternFill patternType="solid">
        <fgColor theme="0"/>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9"/>
        <bgColor indexed="64"/>
      </patternFill>
    </fill>
    <fill>
      <patternFill patternType="solid">
        <fgColor theme="4" tint="-0.24994659260841701"/>
        <bgColor indexed="64"/>
      </patternFill>
    </fill>
    <fill>
      <patternFill patternType="solid">
        <fgColor theme="5" tint="0.59996337778862885"/>
        <bgColor indexed="64"/>
      </patternFill>
    </fill>
    <fill>
      <patternFill patternType="solid">
        <fgColor theme="2" tint="-0.49995422223578601"/>
        <bgColor indexed="64"/>
      </patternFill>
    </fill>
    <fill>
      <patternFill patternType="solid">
        <fgColor rgb="FF4472C4"/>
        <bgColor indexed="64"/>
      </patternFill>
    </fill>
    <fill>
      <patternFill patternType="solid">
        <fgColor rgb="FFF8CBAD"/>
        <bgColor indexed="64"/>
      </patternFill>
    </fill>
    <fill>
      <patternFill patternType="solid">
        <fgColor rgb="FFFFE699"/>
        <bgColor indexed="64"/>
      </patternFill>
    </fill>
    <fill>
      <patternFill patternType="solid">
        <fgColor rgb="FFC6E0B4"/>
        <bgColor indexed="64"/>
      </patternFill>
    </fill>
    <fill>
      <patternFill patternType="solid">
        <fgColor theme="8"/>
        <bgColor indexed="64"/>
      </patternFill>
    </fill>
    <fill>
      <patternFill patternType="solid">
        <fgColor theme="8" tint="0.79995117038483843"/>
        <bgColor indexed="64"/>
      </patternFill>
    </fill>
    <fill>
      <patternFill patternType="solid">
        <fgColor rgb="FF4472C4"/>
        <bgColor rgb="FF000000"/>
      </patternFill>
    </fill>
    <fill>
      <patternFill patternType="solid">
        <fgColor rgb="FFD9E1F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rgb="FFD4D4D4"/>
      </left>
      <right/>
      <top style="medium">
        <color rgb="FFD4D4D4"/>
      </top>
      <bottom style="medium">
        <color rgb="FFD4D4D4"/>
      </bottom>
      <diagonal/>
    </border>
    <border>
      <left/>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style="medium">
        <color rgb="FFD4D4D4"/>
      </left>
      <right style="medium">
        <color rgb="FFD4D4D4"/>
      </right>
      <top/>
      <bottom/>
      <diagonal/>
    </border>
    <border>
      <left style="medium">
        <color rgb="FFD4D4D4"/>
      </left>
      <right style="medium">
        <color rgb="FFD4D4D4"/>
      </right>
      <top style="medium">
        <color rgb="FFD4D4D4"/>
      </top>
      <bottom/>
      <diagonal/>
    </border>
  </borders>
  <cellStyleXfs count="8">
    <xf numFmtId="0" fontId="0" fillId="0" borderId="0"/>
    <xf numFmtId="0" fontId="4" fillId="2" borderId="0" applyNumberFormat="0" applyBorder="0" applyAlignment="0" applyProtection="0"/>
    <xf numFmtId="0" fontId="1"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 fillId="3" borderId="0" applyNumberFormat="0" applyBorder="0" applyAlignment="0" applyProtection="0"/>
    <xf numFmtId="0" fontId="34" fillId="0" borderId="0" applyNumberFormat="0" applyFill="0" applyBorder="0" applyAlignment="0" applyProtection="0"/>
  </cellStyleXfs>
  <cellXfs count="563">
    <xf numFmtId="0" fontId="0" fillId="0" borderId="0" xfId="0"/>
    <xf numFmtId="0" fontId="0" fillId="0" borderId="3" xfId="0" applyBorder="1" applyAlignment="1">
      <alignment horizontal="left"/>
    </xf>
    <xf numFmtId="0" fontId="0" fillId="0" borderId="0" xfId="0" applyAlignment="1">
      <alignment wrapText="1"/>
    </xf>
    <xf numFmtId="9" fontId="3" fillId="3" borderId="1" xfId="2" applyNumberFormat="1" applyFont="1" applyBorder="1" applyAlignment="1">
      <alignment horizontal="center" vertical="center" wrapText="1"/>
    </xf>
    <xf numFmtId="164" fontId="0" fillId="0" borderId="1" xfId="0" applyNumberFormat="1" applyBorder="1" applyAlignment="1">
      <alignment horizontal="center" wrapText="1"/>
    </xf>
    <xf numFmtId="0" fontId="0" fillId="0" borderId="1" xfId="0" applyBorder="1"/>
    <xf numFmtId="2" fontId="0" fillId="0" borderId="1" xfId="0" applyNumberFormat="1" applyBorder="1" applyAlignment="1">
      <alignment horizontal="center"/>
    </xf>
    <xf numFmtId="1" fontId="0" fillId="0" borderId="1" xfId="0" applyNumberFormat="1" applyBorder="1" applyAlignment="1">
      <alignment horizontal="center" wrapText="1"/>
    </xf>
    <xf numFmtId="164" fontId="0" fillId="0" borderId="1" xfId="0" applyNumberFormat="1" applyBorder="1" applyAlignment="1">
      <alignment horizontal="center"/>
    </xf>
    <xf numFmtId="1" fontId="5" fillId="0" borderId="1" xfId="0" applyNumberFormat="1" applyFont="1" applyBorder="1" applyAlignment="1">
      <alignment horizontal="center" wrapText="1"/>
    </xf>
    <xf numFmtId="164" fontId="5" fillId="0" borderId="1" xfId="0" applyNumberFormat="1" applyFont="1" applyBorder="1" applyAlignment="1">
      <alignment horizontal="center" wrapText="1"/>
    </xf>
    <xf numFmtId="0" fontId="3" fillId="3" borderId="1" xfId="2" applyFont="1" applyBorder="1" applyAlignment="1">
      <alignment horizontal="center"/>
    </xf>
    <xf numFmtId="164" fontId="0" fillId="0" borderId="1" xfId="0" applyNumberFormat="1" applyBorder="1" applyAlignment="1">
      <alignment wrapText="1"/>
    </xf>
    <xf numFmtId="0" fontId="0" fillId="0" borderId="0" xfId="0" applyAlignment="1"/>
    <xf numFmtId="164" fontId="5" fillId="0" borderId="1" xfId="0" applyNumberFormat="1" applyFont="1" applyBorder="1" applyAlignment="1">
      <alignment wrapText="1"/>
    </xf>
    <xf numFmtId="2" fontId="0" fillId="0" borderId="1" xfId="0" applyNumberFormat="1" applyBorder="1" applyAlignment="1">
      <alignment horizontal="center" wrapText="1"/>
    </xf>
    <xf numFmtId="0" fontId="3" fillId="5" borderId="1" xfId="0" applyFont="1" applyFill="1" applyBorder="1"/>
    <xf numFmtId="164" fontId="0" fillId="0" borderId="0" xfId="0" applyNumberFormat="1" applyFill="1" applyBorder="1" applyAlignment="1">
      <alignment horizontal="left" wrapText="1"/>
    </xf>
    <xf numFmtId="0" fontId="0" fillId="5" borderId="1" xfId="0" applyFill="1" applyBorder="1" applyAlignment="1">
      <alignment horizontal="center" wrapText="1"/>
    </xf>
    <xf numFmtId="0" fontId="2" fillId="8" borderId="1" xfId="1" applyFont="1" applyFill="1" applyBorder="1" applyAlignment="1">
      <alignment horizontal="center"/>
    </xf>
    <xf numFmtId="0" fontId="0" fillId="5" borderId="1" xfId="0" applyFill="1" applyBorder="1" applyAlignment="1">
      <alignment horizontal="center" vertical="center"/>
    </xf>
    <xf numFmtId="0" fontId="5" fillId="0" borderId="1" xfId="2" applyFont="1" applyFill="1" applyBorder="1"/>
    <xf numFmtId="0" fontId="0" fillId="9" borderId="1" xfId="0" applyFill="1" applyBorder="1"/>
    <xf numFmtId="165" fontId="0" fillId="0" borderId="1" xfId="3" applyNumberFormat="1" applyFont="1" applyFill="1" applyBorder="1" applyAlignment="1">
      <alignment horizontal="center" vertical="center"/>
    </xf>
    <xf numFmtId="1" fontId="7" fillId="0" borderId="1" xfId="0" applyNumberFormat="1" applyFont="1" applyBorder="1" applyAlignment="1">
      <alignment horizontal="center" wrapText="1"/>
    </xf>
    <xf numFmtId="164" fontId="7" fillId="0" borderId="1" xfId="0" applyNumberFormat="1" applyFont="1" applyBorder="1" applyAlignment="1">
      <alignment horizontal="center" wrapText="1"/>
    </xf>
    <xf numFmtId="164" fontId="3" fillId="0" borderId="1" xfId="0" applyNumberFormat="1" applyFont="1" applyBorder="1" applyAlignment="1">
      <alignment horizontal="center" wrapText="1"/>
    </xf>
    <xf numFmtId="2" fontId="0" fillId="0" borderId="1" xfId="0" applyNumberFormat="1" applyFill="1" applyBorder="1" applyAlignment="1">
      <alignment horizontal="center"/>
    </xf>
    <xf numFmtId="164" fontId="0" fillId="0" borderId="0" xfId="0" applyNumberFormat="1" applyFill="1" applyBorder="1" applyAlignment="1">
      <alignment horizontal="left" wrapText="1"/>
    </xf>
    <xf numFmtId="0" fontId="3" fillId="3" borderId="1" xfId="2" applyFont="1" applyBorder="1" applyAlignment="1">
      <alignment horizontal="center"/>
    </xf>
    <xf numFmtId="165" fontId="0" fillId="0" borderId="3" xfId="3" applyNumberFormat="1" applyFont="1" applyBorder="1" applyAlignment="1">
      <alignment horizontal="center" vertical="center"/>
    </xf>
    <xf numFmtId="0" fontId="0" fillId="0" borderId="16" xfId="0" applyBorder="1" applyAlignment="1">
      <alignment horizontal="left"/>
    </xf>
    <xf numFmtId="165" fontId="0" fillId="0" borderId="16" xfId="3" applyNumberFormat="1" applyFont="1" applyBorder="1" applyAlignment="1">
      <alignment horizontal="center" vertical="center"/>
    </xf>
    <xf numFmtId="0" fontId="0" fillId="0" borderId="17" xfId="0" applyBorder="1" applyAlignment="1">
      <alignment horizontal="left"/>
    </xf>
    <xf numFmtId="165" fontId="0" fillId="0" borderId="16" xfId="3" applyNumberFormat="1" applyFont="1" applyFill="1" applyBorder="1" applyAlignment="1">
      <alignment horizontal="center" vertical="center"/>
    </xf>
    <xf numFmtId="0" fontId="8" fillId="0" borderId="0" xfId="0" applyFont="1" applyAlignment="1">
      <alignment vertical="top"/>
    </xf>
    <xf numFmtId="164" fontId="0" fillId="0" borderId="3" xfId="0" applyNumberFormat="1" applyBorder="1" applyAlignment="1">
      <alignment horizontal="center"/>
    </xf>
    <xf numFmtId="1" fontId="5" fillId="0" borderId="1" xfId="0" applyNumberFormat="1" applyFont="1" applyBorder="1" applyAlignment="1">
      <alignment horizontal="left"/>
    </xf>
    <xf numFmtId="0" fontId="0" fillId="0" borderId="1" xfId="0" applyBorder="1" applyAlignment="1">
      <alignment horizontal="center"/>
    </xf>
    <xf numFmtId="0" fontId="0" fillId="0" borderId="0" xfId="0" applyAlignment="1">
      <alignment vertical="center" wrapText="1"/>
    </xf>
    <xf numFmtId="0" fontId="3" fillId="3" borderId="1" xfId="2" applyFont="1" applyBorder="1" applyAlignment="1">
      <alignment horizontal="center"/>
    </xf>
    <xf numFmtId="164" fontId="0" fillId="0" borderId="4" xfId="0" applyNumberFormat="1" applyBorder="1" applyAlignment="1">
      <alignment horizontal="center"/>
    </xf>
    <xf numFmtId="0" fontId="0" fillId="0" borderId="10" xfId="0" applyBorder="1"/>
    <xf numFmtId="165" fontId="0" fillId="0" borderId="3" xfId="3" applyNumberFormat="1" applyFont="1" applyFill="1" applyBorder="1" applyAlignment="1">
      <alignment horizontal="center" vertical="center"/>
    </xf>
    <xf numFmtId="0" fontId="0" fillId="0" borderId="1" xfId="0" applyFill="1" applyBorder="1" applyAlignment="1">
      <alignment horizontal="center" wrapText="1"/>
    </xf>
    <xf numFmtId="0" fontId="3" fillId="3" borderId="1" xfId="2" applyFont="1" applyBorder="1" applyAlignment="1">
      <alignment horizontal="center" vertical="center"/>
    </xf>
    <xf numFmtId="0" fontId="3" fillId="3" borderId="1" xfId="2" applyFont="1" applyBorder="1" applyAlignment="1">
      <alignment horizontal="center"/>
    </xf>
    <xf numFmtId="0" fontId="0" fillId="0" borderId="1" xfId="0" applyBorder="1" applyAlignment="1">
      <alignment horizontal="center" wrapText="1"/>
    </xf>
    <xf numFmtId="0" fontId="2" fillId="8" borderId="1" xfId="0" applyFont="1" applyFill="1" applyBorder="1" applyAlignment="1">
      <alignment horizontal="center"/>
    </xf>
    <xf numFmtId="0" fontId="0" fillId="8" borderId="1" xfId="0" applyFill="1" applyBorder="1" applyAlignment="1">
      <alignment horizontal="center"/>
    </xf>
    <xf numFmtId="0" fontId="10"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6" xfId="4" applyNumberFormat="1" applyFont="1" applyBorder="1" applyAlignment="1">
      <alignment horizontal="center"/>
    </xf>
    <xf numFmtId="0" fontId="0" fillId="0" borderId="3" xfId="0" applyBorder="1"/>
    <xf numFmtId="0" fontId="0" fillId="9" borderId="3" xfId="0" applyFill="1" applyBorder="1"/>
    <xf numFmtId="0" fontId="7" fillId="10" borderId="1" xfId="0" applyFont="1" applyFill="1" applyBorder="1"/>
    <xf numFmtId="0" fontId="7" fillId="10" borderId="1" xfId="0" applyFont="1" applyFill="1" applyBorder="1" applyAlignment="1">
      <alignment horizontal="center"/>
    </xf>
    <xf numFmtId="0" fontId="3" fillId="8" borderId="1" xfId="0" applyFont="1" applyFill="1" applyBorder="1" applyAlignment="1">
      <alignment horizontal="center"/>
    </xf>
    <xf numFmtId="0" fontId="3" fillId="8" borderId="1" xfId="0" applyFont="1" applyFill="1" applyBorder="1" applyAlignment="1">
      <alignment horizontal="left" vertical="center" wrapText="1"/>
    </xf>
    <xf numFmtId="164" fontId="3" fillId="11" borderId="1" xfId="0" applyNumberFormat="1" applyFont="1" applyFill="1" applyBorder="1" applyAlignment="1">
      <alignment horizontal="center"/>
    </xf>
    <xf numFmtId="0" fontId="3" fillId="8" borderId="1" xfId="0" applyFont="1" applyFill="1" applyBorder="1" applyAlignment="1">
      <alignment vertical="center" wrapText="1"/>
    </xf>
    <xf numFmtId="0" fontId="0" fillId="0" borderId="0" xfId="0" applyAlignment="1">
      <alignment horizontal="left"/>
    </xf>
    <xf numFmtId="0" fontId="3" fillId="8" borderId="1" xfId="0" applyFont="1" applyFill="1" applyBorder="1" applyAlignment="1">
      <alignment horizontal="center" vertical="center"/>
    </xf>
    <xf numFmtId="0" fontId="5" fillId="8" borderId="1" xfId="0" applyFont="1" applyFill="1" applyBorder="1"/>
    <xf numFmtId="164" fontId="0" fillId="8" borderId="5" xfId="0" applyNumberFormat="1" applyFill="1" applyBorder="1"/>
    <xf numFmtId="164" fontId="0" fillId="8" borderId="6" xfId="0" applyNumberFormat="1" applyFill="1" applyBorder="1"/>
    <xf numFmtId="164" fontId="0" fillId="8" borderId="7" xfId="0" applyNumberFormat="1" applyFill="1" applyBorder="1"/>
    <xf numFmtId="0" fontId="9" fillId="0" borderId="0" xfId="0" applyFont="1"/>
    <xf numFmtId="0" fontId="3" fillId="0" borderId="0" xfId="0" applyFont="1" applyAlignment="1">
      <alignment horizontal="right"/>
    </xf>
    <xf numFmtId="0" fontId="0" fillId="0" borderId="0" xfId="0" applyAlignment="1">
      <alignment horizontal="center"/>
    </xf>
    <xf numFmtId="164" fontId="0" fillId="8" borderId="1" xfId="0" applyNumberFormat="1" applyFill="1" applyBorder="1" applyAlignment="1">
      <alignment horizontal="center"/>
    </xf>
    <xf numFmtId="0" fontId="11" fillId="0" borderId="1" xfId="0" applyFont="1" applyBorder="1" applyAlignment="1">
      <alignment vertical="top"/>
    </xf>
    <xf numFmtId="0" fontId="12" fillId="0" borderId="0" xfId="0" applyFont="1"/>
    <xf numFmtId="0" fontId="3" fillId="8" borderId="1" xfId="0" applyFont="1" applyFill="1" applyBorder="1" applyAlignment="1">
      <alignment horizontal="left" vertical="top" wrapText="1"/>
    </xf>
    <xf numFmtId="0" fontId="13" fillId="8" borderId="1" xfId="0" quotePrefix="1" applyFont="1" applyFill="1" applyBorder="1" applyAlignment="1">
      <alignment horizontal="center" vertical="center" wrapText="1"/>
    </xf>
    <xf numFmtId="0" fontId="0" fillId="12" borderId="1" xfId="0" applyFill="1" applyBorder="1" applyAlignment="1">
      <alignment horizontal="left"/>
    </xf>
    <xf numFmtId="164" fontId="0" fillId="12" borderId="1" xfId="0" applyNumberFormat="1" applyFill="1" applyBorder="1" applyAlignment="1">
      <alignment horizontal="center"/>
    </xf>
    <xf numFmtId="0" fontId="0" fillId="13" borderId="1" xfId="0" applyFill="1" applyBorder="1" applyAlignment="1">
      <alignment horizontal="left"/>
    </xf>
    <xf numFmtId="164" fontId="0" fillId="13" borderId="1" xfId="0" applyNumberFormat="1" applyFill="1" applyBorder="1" applyAlignment="1">
      <alignment horizontal="center"/>
    </xf>
    <xf numFmtId="0" fontId="0" fillId="14" borderId="1" xfId="0" applyFill="1" applyBorder="1" applyAlignment="1">
      <alignment horizontal="left"/>
    </xf>
    <xf numFmtId="164" fontId="0" fillId="14" borderId="1" xfId="0" applyNumberFormat="1" applyFill="1" applyBorder="1" applyAlignment="1">
      <alignment horizontal="center"/>
    </xf>
    <xf numFmtId="0" fontId="0" fillId="15" borderId="1" xfId="0" applyFill="1" applyBorder="1" applyAlignment="1">
      <alignment horizontal="left"/>
    </xf>
    <xf numFmtId="164" fontId="0" fillId="15" borderId="1" xfId="0" applyNumberFormat="1" applyFill="1" applyBorder="1" applyAlignment="1">
      <alignment horizontal="center"/>
    </xf>
    <xf numFmtId="0" fontId="0" fillId="16" borderId="1" xfId="0" applyFill="1" applyBorder="1" applyAlignment="1">
      <alignment horizontal="left"/>
    </xf>
    <xf numFmtId="164" fontId="0" fillId="16" borderId="1" xfId="0" applyNumberFormat="1" applyFill="1" applyBorder="1" applyAlignment="1">
      <alignment horizontal="center"/>
    </xf>
    <xf numFmtId="0" fontId="0" fillId="17" borderId="19" xfId="0" applyFill="1" applyBorder="1" applyAlignment="1">
      <alignment horizontal="left"/>
    </xf>
    <xf numFmtId="164" fontId="0" fillId="17" borderId="16" xfId="0" applyNumberFormat="1" applyFill="1" applyBorder="1" applyAlignment="1">
      <alignment horizontal="center"/>
    </xf>
    <xf numFmtId="0" fontId="0" fillId="0" borderId="13" xfId="0" applyBorder="1"/>
    <xf numFmtId="164" fontId="0" fillId="0" borderId="0" xfId="0" applyNumberFormat="1"/>
    <xf numFmtId="0" fontId="3" fillId="0" borderId="0" xfId="0" applyFont="1" applyAlignment="1">
      <alignment wrapText="1"/>
    </xf>
    <xf numFmtId="0" fontId="3" fillId="0" borderId="0" xfId="0" applyFont="1"/>
    <xf numFmtId="1" fontId="0" fillId="0" borderId="0" xfId="0" applyNumberFormat="1"/>
    <xf numFmtId="0" fontId="8" fillId="0" borderId="0" xfId="0" applyFont="1"/>
    <xf numFmtId="0" fontId="3" fillId="8" borderId="1" xfId="0" applyFont="1" applyFill="1" applyBorder="1" applyAlignment="1">
      <alignment horizontal="center" wrapText="1"/>
    </xf>
    <xf numFmtId="2" fontId="0" fillId="0" borderId="1" xfId="5" applyNumberFormat="1" applyFont="1" applyBorder="1" applyAlignment="1">
      <alignment horizontal="center"/>
    </xf>
    <xf numFmtId="0" fontId="8" fillId="0" borderId="0" xfId="0" applyFont="1" applyAlignment="1">
      <alignment horizontal="right"/>
    </xf>
    <xf numFmtId="0" fontId="2" fillId="8" borderId="13" xfId="0" applyFont="1" applyFill="1" applyBorder="1"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15" fillId="0" borderId="0" xfId="0" applyFont="1" applyAlignment="1">
      <alignment vertical="center"/>
    </xf>
    <xf numFmtId="164" fontId="0" fillId="0" borderId="0" xfId="0" applyNumberFormat="1" applyAlignment="1">
      <alignment horizontal="center" vertical="center" wrapText="1"/>
    </xf>
    <xf numFmtId="164" fontId="0" fillId="0" borderId="1" xfId="0" applyNumberFormat="1" applyBorder="1" applyAlignment="1">
      <alignment horizontal="center" vertical="center" wrapText="1"/>
    </xf>
    <xf numFmtId="0" fontId="3" fillId="8" borderId="3" xfId="0" applyFont="1" applyFill="1" applyBorder="1" applyAlignment="1">
      <alignment horizontal="center" vertical="center" wrapText="1"/>
    </xf>
    <xf numFmtId="0" fontId="15" fillId="0" borderId="1" xfId="0" applyFont="1" applyBorder="1" applyAlignment="1">
      <alignment vertical="center"/>
    </xf>
    <xf numFmtId="164" fontId="0" fillId="0" borderId="1" xfId="5" applyNumberFormat="1" applyFont="1" applyBorder="1" applyAlignment="1">
      <alignment horizontal="center" vertical="center"/>
    </xf>
    <xf numFmtId="0" fontId="8" fillId="0" borderId="0" xfId="0" applyFont="1" applyAlignment="1">
      <alignment horizontal="left"/>
    </xf>
    <xf numFmtId="0" fontId="14" fillId="0" borderId="0" xfId="0" applyFont="1"/>
    <xf numFmtId="164" fontId="3" fillId="0" borderId="0" xfId="0" applyNumberFormat="1" applyFont="1" applyAlignment="1">
      <alignment vertical="center" wrapText="1"/>
    </xf>
    <xf numFmtId="0" fontId="3" fillId="0" borderId="0" xfId="0" applyFont="1" applyAlignment="1">
      <alignment vertical="center" wrapText="1"/>
    </xf>
    <xf numFmtId="0" fontId="0" fillId="0" borderId="0" xfId="0" applyAlignment="1">
      <alignment vertical="center"/>
    </xf>
    <xf numFmtId="0" fontId="3" fillId="0" borderId="0" xfId="0" applyFont="1" applyAlignment="1">
      <alignment horizontal="center" vertical="center" wrapText="1"/>
    </xf>
    <xf numFmtId="2" fontId="0" fillId="0" borderId="0" xfId="0" applyNumberFormat="1" applyAlignment="1">
      <alignment horizontal="center"/>
    </xf>
    <xf numFmtId="0" fontId="14" fillId="8" borderId="1" xfId="0" applyFont="1" applyFill="1" applyBorder="1" applyAlignment="1">
      <alignment horizontal="center" vertical="center"/>
    </xf>
    <xf numFmtId="164" fontId="0" fillId="0" borderId="1" xfId="5" applyNumberFormat="1" applyFont="1" applyBorder="1" applyAlignment="1">
      <alignment horizontal="center"/>
    </xf>
    <xf numFmtId="0" fontId="8" fillId="0" borderId="15" xfId="0" applyFont="1" applyBorder="1"/>
    <xf numFmtId="164" fontId="3" fillId="7" borderId="1" xfId="5" applyNumberFormat="1" applyFont="1" applyFill="1" applyBorder="1" applyAlignment="1">
      <alignment horizontal="center" vertical="center"/>
    </xf>
    <xf numFmtId="0" fontId="3" fillId="8" borderId="1" xfId="0" applyFont="1" applyFill="1" applyBorder="1" applyAlignment="1">
      <alignment horizontal="left" vertical="center"/>
    </xf>
    <xf numFmtId="164" fontId="0" fillId="9" borderId="1" xfId="5" applyNumberFormat="1" applyFont="1" applyFill="1" applyBorder="1" applyAlignment="1">
      <alignment horizontal="center"/>
    </xf>
    <xf numFmtId="0" fontId="0" fillId="0" borderId="4" xfId="0" applyBorder="1"/>
    <xf numFmtId="0" fontId="8" fillId="0" borderId="10" xfId="0" applyFont="1" applyBorder="1"/>
    <xf numFmtId="0" fontId="0" fillId="0" borderId="16" xfId="0" applyBorder="1"/>
    <xf numFmtId="164" fontId="3" fillId="8" borderId="16" xfId="0" applyNumberFormat="1" applyFont="1" applyFill="1" applyBorder="1" applyAlignment="1">
      <alignment horizontal="center"/>
    </xf>
    <xf numFmtId="164" fontId="1" fillId="0" borderId="16" xfId="5" applyNumberFormat="1" applyBorder="1" applyAlignment="1">
      <alignment horizontal="center" vertical="center"/>
    </xf>
    <xf numFmtId="164" fontId="0" fillId="9" borderId="16" xfId="5" applyNumberFormat="1" applyFont="1" applyFill="1" applyBorder="1" applyAlignment="1">
      <alignment horizontal="center" vertical="center"/>
    </xf>
    <xf numFmtId="164" fontId="3" fillId="0" borderId="3" xfId="5" applyNumberFormat="1" applyFont="1" applyBorder="1" applyAlignment="1">
      <alignment horizontal="center" vertical="center"/>
    </xf>
    <xf numFmtId="164" fontId="0" fillId="0" borderId="3" xfId="5" applyNumberFormat="1" applyFont="1" applyBorder="1" applyAlignment="1">
      <alignment horizontal="center" vertical="center"/>
    </xf>
    <xf numFmtId="0" fontId="0" fillId="8" borderId="1" xfId="0" applyFill="1" applyBorder="1" applyAlignment="1">
      <alignment horizontal="center" vertical="center" wrapText="1"/>
    </xf>
    <xf numFmtId="0" fontId="3" fillId="8" borderId="5" xfId="0" applyFont="1" applyFill="1" applyBorder="1" applyAlignment="1">
      <alignment horizontal="center" vertical="center" wrapText="1"/>
    </xf>
    <xf numFmtId="0" fontId="16" fillId="0" borderId="10" xfId="0" applyFont="1" applyBorder="1"/>
    <xf numFmtId="0" fontId="3" fillId="8" borderId="1" xfId="0" applyFont="1" applyFill="1" applyBorder="1" applyAlignment="1">
      <alignment horizontal="left"/>
    </xf>
    <xf numFmtId="164" fontId="3" fillId="8" borderId="1" xfId="0" applyNumberFormat="1" applyFont="1" applyFill="1" applyBorder="1" applyAlignment="1">
      <alignment horizontal="center"/>
    </xf>
    <xf numFmtId="164" fontId="3" fillId="0" borderId="1" xfId="5" applyNumberFormat="1" applyFont="1" applyBorder="1" applyAlignment="1">
      <alignment horizontal="center" vertical="center"/>
    </xf>
    <xf numFmtId="164" fontId="1" fillId="0" borderId="1" xfId="5" applyNumberFormat="1" applyBorder="1" applyAlignment="1">
      <alignment horizontal="center" vertical="center"/>
    </xf>
    <xf numFmtId="164" fontId="0" fillId="9" borderId="1" xfId="0" applyNumberFormat="1" applyFill="1" applyBorder="1" applyAlignment="1">
      <alignment horizontal="center"/>
    </xf>
    <xf numFmtId="0" fontId="3" fillId="8" borderId="1" xfId="0" applyFont="1" applyFill="1" applyBorder="1" applyAlignment="1">
      <alignment vertical="center"/>
    </xf>
    <xf numFmtId="0" fontId="3" fillId="8" borderId="4" xfId="0" applyFont="1" applyFill="1" applyBorder="1" applyAlignment="1">
      <alignment vertical="center" wrapText="1"/>
    </xf>
    <xf numFmtId="0" fontId="17" fillId="8" borderId="0" xfId="0" applyFont="1" applyFill="1"/>
    <xf numFmtId="0" fontId="2" fillId="8" borderId="15" xfId="0" applyFont="1" applyFill="1" applyBorder="1"/>
    <xf numFmtId="0" fontId="3" fillId="8" borderId="3" xfId="0" applyFont="1" applyFill="1" applyBorder="1" applyAlignment="1">
      <alignment horizontal="left" vertical="center" wrapText="1"/>
    </xf>
    <xf numFmtId="0" fontId="3" fillId="8" borderId="5" xfId="0" applyFont="1" applyFill="1" applyBorder="1" applyAlignment="1">
      <alignment horizontal="center"/>
    </xf>
    <xf numFmtId="0" fontId="0" fillId="0" borderId="14" xfId="0" applyBorder="1"/>
    <xf numFmtId="164" fontId="0" fillId="0" borderId="14" xfId="5" applyNumberFormat="1" applyFont="1" applyBorder="1" applyAlignment="1">
      <alignment horizontal="center"/>
    </xf>
    <xf numFmtId="0" fontId="3" fillId="0" borderId="3" xfId="0" applyFont="1" applyBorder="1"/>
    <xf numFmtId="164" fontId="3" fillId="0" borderId="3" xfId="5" applyNumberFormat="1" applyFont="1" applyBorder="1" applyAlignment="1">
      <alignment horizontal="center"/>
    </xf>
    <xf numFmtId="164" fontId="0" fillId="0" borderId="5" xfId="5" applyNumberFormat="1" applyFont="1" applyBorder="1" applyAlignment="1">
      <alignment horizontal="center" vertical="center"/>
    </xf>
    <xf numFmtId="0" fontId="16" fillId="0" borderId="10" xfId="0" applyFont="1" applyBorder="1" applyAlignment="1">
      <alignment vertical="top"/>
    </xf>
    <xf numFmtId="0" fontId="3" fillId="3" borderId="4" xfId="2" applyFont="1" applyBorder="1"/>
    <xf numFmtId="0" fontId="0" fillId="0" borderId="1" xfId="0" applyBorder="1" applyAlignment="1">
      <alignment wrapText="1"/>
    </xf>
    <xf numFmtId="0" fontId="3" fillId="3" borderId="3" xfId="2" applyFont="1" applyBorder="1"/>
    <xf numFmtId="0" fontId="3" fillId="3" borderId="1" xfId="6" applyFont="1" applyBorder="1" applyAlignment="1">
      <alignment vertical="center"/>
    </xf>
    <xf numFmtId="0" fontId="3" fillId="3" borderId="1" xfId="6" applyFont="1" applyBorder="1" applyAlignment="1">
      <alignment horizontal="center" vertical="center" wrapText="1"/>
    </xf>
    <xf numFmtId="0" fontId="3" fillId="0" borderId="1" xfId="0" applyFont="1" applyBorder="1"/>
    <xf numFmtId="164" fontId="0" fillId="0" borderId="1" xfId="0" applyNumberFormat="1" applyBorder="1" applyAlignment="1">
      <alignment horizontal="center" vertical="center"/>
    </xf>
    <xf numFmtId="164" fontId="3" fillId="0" borderId="1" xfId="0" applyNumberFormat="1" applyFont="1" applyBorder="1" applyAlignment="1">
      <alignment horizontal="center" vertical="center"/>
    </xf>
    <xf numFmtId="164" fontId="0" fillId="9" borderId="3" xfId="0" applyNumberFormat="1" applyFill="1" applyBorder="1" applyAlignment="1">
      <alignment horizontal="center" vertical="center"/>
    </xf>
    <xf numFmtId="164" fontId="0" fillId="0" borderId="3" xfId="0" applyNumberFormat="1" applyBorder="1" applyAlignment="1">
      <alignment horizontal="center" vertical="center"/>
    </xf>
    <xf numFmtId="164" fontId="3" fillId="9" borderId="3" xfId="0"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4" fontId="3" fillId="0" borderId="1" xfId="0" applyNumberFormat="1" applyFont="1" applyBorder="1" applyAlignment="1">
      <alignment horizontal="center"/>
    </xf>
    <xf numFmtId="0" fontId="3" fillId="3" borderId="4" xfId="6" applyFont="1" applyBorder="1"/>
    <xf numFmtId="0" fontId="3" fillId="3" borderId="3" xfId="6" applyFont="1" applyBorder="1"/>
    <xf numFmtId="0" fontId="0" fillId="18" borderId="3" xfId="0" applyFill="1" applyBorder="1"/>
    <xf numFmtId="164" fontId="0" fillId="18" borderId="1" xfId="0" applyNumberFormat="1" applyFill="1" applyBorder="1" applyAlignment="1">
      <alignment horizontal="center"/>
    </xf>
    <xf numFmtId="2" fontId="0" fillId="9" borderId="1" xfId="0" applyNumberFormat="1" applyFill="1" applyBorder="1" applyAlignment="1">
      <alignment horizontal="center"/>
    </xf>
    <xf numFmtId="0" fontId="3" fillId="8" borderId="15" xfId="0" applyFont="1" applyFill="1" applyBorder="1"/>
    <xf numFmtId="0" fontId="1" fillId="3" borderId="3" xfId="2" applyBorder="1" applyAlignment="1">
      <alignment wrapText="1"/>
    </xf>
    <xf numFmtId="0" fontId="3" fillId="8" borderId="3" xfId="0" applyFont="1" applyFill="1" applyBorder="1" applyAlignment="1">
      <alignment vertical="center"/>
    </xf>
    <xf numFmtId="0" fontId="3" fillId="3" borderId="1" xfId="2" applyFont="1" applyBorder="1" applyAlignment="1">
      <alignment horizontal="center" vertical="center" wrapText="1"/>
    </xf>
    <xf numFmtId="0" fontId="1" fillId="3" borderId="1" xfId="2" applyBorder="1" applyAlignment="1">
      <alignment horizontal="center" vertical="center" wrapText="1"/>
    </xf>
    <xf numFmtId="0" fontId="3" fillId="19" borderId="1" xfId="2" applyFont="1" applyFill="1" applyBorder="1" applyAlignment="1">
      <alignment horizontal="left"/>
    </xf>
    <xf numFmtId="164" fontId="3" fillId="19" borderId="1" xfId="2" applyNumberFormat="1" applyFont="1" applyFill="1" applyBorder="1" applyAlignment="1">
      <alignment horizontal="center" vertical="center" wrapText="1"/>
    </xf>
    <xf numFmtId="0" fontId="0" fillId="0" borderId="1" xfId="0" applyBorder="1" applyAlignment="1">
      <alignment horizontal="left"/>
    </xf>
    <xf numFmtId="0" fontId="3" fillId="8" borderId="1" xfId="2" applyFont="1" applyFill="1" applyBorder="1" applyAlignment="1">
      <alignment horizontal="center" vertical="center" wrapText="1"/>
    </xf>
    <xf numFmtId="0" fontId="3" fillId="8" borderId="4" xfId="0" applyFont="1" applyFill="1" applyBorder="1" applyAlignment="1">
      <alignment horizontal="center" vertical="center" wrapText="1"/>
    </xf>
    <xf numFmtId="167" fontId="0" fillId="0" borderId="1" xfId="4" applyNumberFormat="1" applyFont="1" applyBorder="1" applyAlignment="1">
      <alignment horizontal="center" vertical="center"/>
    </xf>
    <xf numFmtId="167" fontId="0" fillId="0" borderId="16" xfId="4" applyNumberFormat="1" applyFont="1" applyBorder="1" applyAlignment="1">
      <alignment horizontal="center" vertical="center"/>
    </xf>
    <xf numFmtId="167" fontId="0" fillId="0" borderId="3" xfId="4" applyNumberFormat="1" applyFont="1" applyBorder="1" applyAlignment="1">
      <alignment horizontal="center" vertical="center"/>
    </xf>
    <xf numFmtId="0" fontId="0" fillId="0" borderId="1" xfId="0" applyBorder="1" applyAlignment="1">
      <alignment vertical="center"/>
    </xf>
    <xf numFmtId="0" fontId="3" fillId="3" borderId="1" xfId="2" applyFont="1" applyBorder="1" applyAlignment="1">
      <alignment wrapText="1"/>
    </xf>
    <xf numFmtId="0" fontId="3" fillId="19" borderId="1" xfId="0" applyFont="1" applyFill="1" applyBorder="1"/>
    <xf numFmtId="164" fontId="3" fillId="19" borderId="1" xfId="0" applyNumberFormat="1" applyFont="1" applyFill="1" applyBorder="1" applyAlignment="1">
      <alignment horizontal="center"/>
    </xf>
    <xf numFmtId="164" fontId="0" fillId="8" borderId="1" xfId="0" applyNumberFormat="1" applyFill="1" applyBorder="1" applyAlignment="1">
      <alignment horizontal="center" vertical="center"/>
    </xf>
    <xf numFmtId="0" fontId="3" fillId="8" borderId="1" xfId="0" applyFont="1" applyFill="1" applyBorder="1"/>
    <xf numFmtId="167" fontId="0" fillId="0" borderId="1" xfId="4" applyNumberFormat="1" applyFont="1" applyBorder="1" applyAlignment="1">
      <alignment horizontal="center"/>
    </xf>
    <xf numFmtId="0" fontId="18" fillId="0" borderId="1" xfId="0" applyFont="1" applyBorder="1" applyAlignment="1">
      <alignment vertical="center"/>
    </xf>
    <xf numFmtId="0" fontId="20" fillId="0" borderId="1" xfId="0" applyFont="1" applyBorder="1" applyAlignment="1">
      <alignment horizontal="center" vertical="center"/>
    </xf>
    <xf numFmtId="0" fontId="20" fillId="0" borderId="1" xfId="0" applyFont="1" applyBorder="1" applyAlignment="1">
      <alignment vertical="center"/>
    </xf>
    <xf numFmtId="164" fontId="18" fillId="20" borderId="1" xfId="0" applyNumberFormat="1" applyFont="1" applyFill="1" applyBorder="1" applyAlignment="1">
      <alignment horizontal="center" vertical="center"/>
    </xf>
    <xf numFmtId="164" fontId="18" fillId="21" borderId="1" xfId="0" applyNumberFormat="1" applyFont="1" applyFill="1" applyBorder="1" applyAlignment="1">
      <alignment horizontal="center" vertical="center"/>
    </xf>
    <xf numFmtId="16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3" fillId="8" borderId="3" xfId="0" applyFont="1" applyFill="1" applyBorder="1" applyAlignment="1">
      <alignment horizontal="center" vertical="center"/>
    </xf>
    <xf numFmtId="0" fontId="3" fillId="0" borderId="0" xfId="0" applyFont="1" applyAlignment="1">
      <alignment vertical="center"/>
    </xf>
    <xf numFmtId="0" fontId="3" fillId="8" borderId="5" xfId="0" applyFont="1" applyFill="1" applyBorder="1" applyAlignment="1">
      <alignment horizontal="left" vertical="center"/>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0" fillId="0" borderId="1" xfId="0" applyBorder="1" applyAlignment="1">
      <alignment horizontal="right" vertical="center"/>
    </xf>
    <xf numFmtId="2" fontId="0" fillId="9" borderId="1" xfId="0" applyNumberFormat="1" applyFill="1" applyBorder="1" applyAlignment="1">
      <alignment horizontal="center" vertical="center"/>
    </xf>
    <xf numFmtId="164" fontId="3" fillId="8" borderId="6" xfId="0" applyNumberFormat="1" applyFont="1" applyFill="1" applyBorder="1" applyAlignment="1">
      <alignment horizontal="center" vertical="center" wrapText="1"/>
    </xf>
    <xf numFmtId="164" fontId="3" fillId="8" borderId="7" xfId="0" applyNumberFormat="1" applyFont="1" applyFill="1" applyBorder="1" applyAlignment="1">
      <alignment horizontal="center" vertical="center" wrapText="1"/>
    </xf>
    <xf numFmtId="0" fontId="11" fillId="0" borderId="1" xfId="0" applyFont="1" applyBorder="1" applyAlignment="1">
      <alignment horizontal="right"/>
    </xf>
    <xf numFmtId="164" fontId="0" fillId="9" borderId="1" xfId="0" applyNumberFormat="1" applyFill="1" applyBorder="1" applyAlignment="1">
      <alignment horizontal="center" vertical="center"/>
    </xf>
    <xf numFmtId="0" fontId="11" fillId="0" borderId="3" xfId="0" applyFont="1" applyBorder="1" applyAlignment="1">
      <alignment horizontal="right"/>
    </xf>
    <xf numFmtId="0" fontId="11" fillId="0" borderId="1" xfId="0" applyFont="1" applyBorder="1" applyAlignment="1">
      <alignment horizontal="right" vertical="center"/>
    </xf>
    <xf numFmtId="0" fontId="3" fillId="8" borderId="4" xfId="0" applyFont="1" applyFill="1" applyBorder="1" applyAlignment="1">
      <alignment horizontal="left" vertical="center"/>
    </xf>
    <xf numFmtId="0" fontId="3" fillId="8" borderId="3" xfId="0" applyFont="1" applyFill="1" applyBorder="1" applyAlignment="1">
      <alignment horizontal="left" vertical="center"/>
    </xf>
    <xf numFmtId="0" fontId="3" fillId="19" borderId="1" xfId="0" applyFont="1" applyFill="1" applyBorder="1" applyAlignment="1">
      <alignment horizontal="left" vertical="center"/>
    </xf>
    <xf numFmtId="164" fontId="3" fillId="19" borderId="1" xfId="0" applyNumberFormat="1" applyFont="1" applyFill="1" applyBorder="1" applyAlignment="1">
      <alignment horizontal="center" vertical="center"/>
    </xf>
    <xf numFmtId="0" fontId="11" fillId="0" borderId="0" xfId="0" quotePrefix="1" applyFont="1"/>
    <xf numFmtId="0" fontId="3" fillId="3" borderId="4" xfId="2" applyFont="1" applyBorder="1" applyAlignment="1">
      <alignment horizontal="center" vertical="center" wrapText="1"/>
    </xf>
    <xf numFmtId="0" fontId="3" fillId="3" borderId="15" xfId="2" applyFont="1" applyBorder="1" applyAlignment="1">
      <alignment horizontal="center" vertical="center" wrapText="1"/>
    </xf>
    <xf numFmtId="0" fontId="8" fillId="0" borderId="0" xfId="0" applyFont="1" applyFill="1"/>
    <xf numFmtId="0" fontId="14" fillId="8" borderId="1" xfId="0" applyFont="1" applyFill="1" applyBorder="1" applyAlignment="1">
      <alignment horizontal="left" vertical="center" wrapText="1"/>
    </xf>
    <xf numFmtId="0" fontId="3" fillId="8" borderId="0" xfId="0" applyFont="1" applyFill="1" applyAlignment="1">
      <alignment horizontal="center" vertical="center" wrapText="1"/>
    </xf>
    <xf numFmtId="0" fontId="14" fillId="8" borderId="1" xfId="0" applyFont="1" applyFill="1" applyBorder="1"/>
    <xf numFmtId="164" fontId="14" fillId="8" borderId="1" xfId="0" applyNumberFormat="1" applyFont="1" applyFill="1" applyBorder="1" applyAlignment="1">
      <alignment horizontal="center"/>
    </xf>
    <xf numFmtId="0" fontId="3" fillId="22" borderId="0" xfId="0" applyFont="1" applyFill="1" applyAlignment="1">
      <alignment horizontal="center" vertical="center" wrapText="1"/>
    </xf>
    <xf numFmtId="0" fontId="15" fillId="0" borderId="1" xfId="0" applyFont="1" applyBorder="1"/>
    <xf numFmtId="164" fontId="15" fillId="0" borderId="1" xfId="0" applyNumberFormat="1" applyFont="1" applyBorder="1" applyAlignment="1">
      <alignment horizontal="center"/>
    </xf>
    <xf numFmtId="164" fontId="3" fillId="22" borderId="1" xfId="0" applyNumberFormat="1" applyFont="1" applyFill="1" applyBorder="1" applyAlignment="1">
      <alignment horizontal="center"/>
    </xf>
    <xf numFmtId="9" fontId="0" fillId="0" borderId="0" xfId="4" applyFont="1"/>
    <xf numFmtId="0" fontId="0" fillId="8" borderId="1" xfId="0" applyFill="1" applyBorder="1"/>
    <xf numFmtId="164" fontId="14" fillId="0" borderId="1" xfId="0" applyNumberFormat="1" applyFont="1" applyBorder="1" applyAlignment="1">
      <alignment horizontal="center"/>
    </xf>
    <xf numFmtId="0" fontId="0" fillId="0" borderId="0" xfId="0" applyAlignment="1">
      <alignment horizontal="center" vertical="center"/>
    </xf>
    <xf numFmtId="164" fontId="0" fillId="0" borderId="16" xfId="0" applyNumberFormat="1" applyBorder="1" applyAlignment="1">
      <alignment horizontal="center" vertical="center"/>
    </xf>
    <xf numFmtId="0" fontId="11" fillId="0" borderId="15" xfId="0" applyFont="1" applyBorder="1"/>
    <xf numFmtId="0" fontId="3" fillId="23" borderId="1" xfId="0" applyFont="1" applyFill="1" applyBorder="1" applyAlignment="1">
      <alignment horizontal="center"/>
    </xf>
    <xf numFmtId="0" fontId="3" fillId="15" borderId="1" xfId="0" applyFont="1" applyFill="1" applyBorder="1" applyAlignment="1">
      <alignment horizontal="center"/>
    </xf>
    <xf numFmtId="0" fontId="3" fillId="13" borderId="1" xfId="0" applyFont="1" applyFill="1" applyBorder="1" applyAlignment="1">
      <alignment horizontal="center"/>
    </xf>
    <xf numFmtId="164" fontId="0" fillId="23" borderId="1" xfId="4" applyNumberFormat="1" applyFont="1" applyFill="1" applyBorder="1" applyAlignment="1">
      <alignment horizontal="center"/>
    </xf>
    <xf numFmtId="164" fontId="0" fillId="15" borderId="1" xfId="4" applyNumberFormat="1" applyFont="1" applyFill="1" applyBorder="1" applyAlignment="1">
      <alignment horizontal="center"/>
    </xf>
    <xf numFmtId="164" fontId="0" fillId="13" borderId="1" xfId="4" applyNumberFormat="1" applyFont="1" applyFill="1" applyBorder="1" applyAlignment="1">
      <alignment horizontal="center"/>
    </xf>
    <xf numFmtId="164" fontId="0" fillId="24" borderId="1" xfId="4" applyNumberFormat="1" applyFont="1" applyFill="1" applyBorder="1" applyAlignment="1">
      <alignment horizontal="center"/>
    </xf>
    <xf numFmtId="164" fontId="3" fillId="23" borderId="1" xfId="0" applyNumberFormat="1" applyFont="1" applyFill="1" applyBorder="1" applyAlignment="1">
      <alignment horizontal="center" vertical="center"/>
    </xf>
    <xf numFmtId="164" fontId="3" fillId="15" borderId="1" xfId="4" applyNumberFormat="1" applyFont="1" applyFill="1" applyBorder="1" applyAlignment="1">
      <alignment horizontal="center"/>
    </xf>
    <xf numFmtId="164" fontId="3" fillId="13" borderId="1" xfId="4" applyNumberFormat="1" applyFont="1" applyFill="1" applyBorder="1" applyAlignment="1">
      <alignment horizontal="center"/>
    </xf>
    <xf numFmtId="164" fontId="3" fillId="23" borderId="1" xfId="0" applyNumberFormat="1" applyFont="1" applyFill="1" applyBorder="1" applyAlignment="1">
      <alignment horizontal="center"/>
    </xf>
    <xf numFmtId="164" fontId="0" fillId="9" borderId="1" xfId="4" applyNumberFormat="1" applyFont="1" applyFill="1" applyBorder="1" applyAlignment="1">
      <alignment horizontal="center"/>
    </xf>
    <xf numFmtId="164" fontId="3" fillId="15" borderId="1" xfId="0" applyNumberFormat="1" applyFont="1" applyFill="1" applyBorder="1" applyAlignment="1">
      <alignment horizontal="center"/>
    </xf>
    <xf numFmtId="164" fontId="3" fillId="13" borderId="1" xfId="0" applyNumberFormat="1" applyFont="1" applyFill="1" applyBorder="1" applyAlignment="1">
      <alignment horizontal="center"/>
    </xf>
    <xf numFmtId="0" fontId="24" fillId="0" borderId="23" xfId="0" applyFont="1" applyBorder="1" applyAlignment="1">
      <alignment vertical="center" wrapText="1"/>
    </xf>
    <xf numFmtId="0" fontId="25" fillId="26" borderId="24" xfId="0" applyFont="1" applyFill="1" applyBorder="1" applyAlignment="1">
      <alignment horizontal="center" vertical="center" wrapText="1"/>
    </xf>
    <xf numFmtId="0" fontId="25" fillId="27" borderId="24" xfId="0" applyFont="1" applyFill="1" applyBorder="1" applyAlignment="1">
      <alignment horizontal="center" vertical="center" wrapText="1"/>
    </xf>
    <xf numFmtId="0" fontId="25" fillId="28" borderId="24" xfId="0" applyFont="1" applyFill="1" applyBorder="1" applyAlignment="1">
      <alignment horizontal="center" vertical="center" wrapText="1"/>
    </xf>
    <xf numFmtId="0" fontId="24" fillId="0" borderId="25" xfId="0" applyFont="1" applyBorder="1" applyAlignment="1">
      <alignment vertical="center" wrapText="1"/>
    </xf>
    <xf numFmtId="0" fontId="26" fillId="0" borderId="23" xfId="0" applyFont="1" applyBorder="1" applyAlignment="1">
      <alignment vertical="center" wrapText="1"/>
    </xf>
    <xf numFmtId="0" fontId="24" fillId="0" borderId="0" xfId="0" applyFont="1" applyAlignment="1">
      <alignment vertical="center" wrapText="1"/>
    </xf>
    <xf numFmtId="0" fontId="27" fillId="0" borderId="23" xfId="0" applyFont="1" applyBorder="1" applyAlignment="1">
      <alignment vertical="center" wrapText="1"/>
    </xf>
    <xf numFmtId="0" fontId="11" fillId="0" borderId="0" xfId="0" applyFont="1" applyAlignment="1">
      <alignment horizontal="left"/>
    </xf>
    <xf numFmtId="167" fontId="0" fillId="0" borderId="1" xfId="0" applyNumberFormat="1" applyBorder="1" applyAlignment="1">
      <alignment horizontal="center"/>
    </xf>
    <xf numFmtId="164" fontId="0" fillId="0" borderId="15" xfId="0" applyNumberFormat="1" applyBorder="1" applyAlignment="1">
      <alignment horizontal="center" wrapText="1"/>
    </xf>
    <xf numFmtId="167" fontId="0" fillId="0" borderId="14" xfId="0" applyNumberFormat="1" applyBorder="1" applyAlignment="1">
      <alignment horizontal="center"/>
    </xf>
    <xf numFmtId="167" fontId="3" fillId="0" borderId="3" xfId="0" applyNumberFormat="1" applyFont="1" applyBorder="1" applyAlignment="1">
      <alignment horizontal="center"/>
    </xf>
    <xf numFmtId="0" fontId="7" fillId="0" borderId="3" xfId="0" applyFont="1" applyBorder="1"/>
    <xf numFmtId="167" fontId="7" fillId="0" borderId="3" xfId="0" applyNumberFormat="1" applyFont="1" applyBorder="1" applyAlignment="1">
      <alignment horizontal="center"/>
    </xf>
    <xf numFmtId="167" fontId="3" fillId="0" borderId="1" xfId="0" applyNumberFormat="1" applyFont="1" applyBorder="1" applyAlignment="1">
      <alignment horizontal="center"/>
    </xf>
    <xf numFmtId="0" fontId="3" fillId="0" borderId="16" xfId="0" applyFont="1" applyBorder="1"/>
    <xf numFmtId="167" fontId="3" fillId="0" borderId="16" xfId="0" applyNumberFormat="1" applyFont="1" applyBorder="1" applyAlignment="1">
      <alignment horizontal="center"/>
    </xf>
    <xf numFmtId="0" fontId="3" fillId="8" borderId="3" xfId="0" applyFont="1" applyFill="1" applyBorder="1" applyAlignment="1">
      <alignment horizontal="center" wrapText="1"/>
    </xf>
    <xf numFmtId="167" fontId="0" fillId="0" borderId="3" xfId="0" applyNumberFormat="1" applyBorder="1" applyAlignment="1">
      <alignment horizontal="center"/>
    </xf>
    <xf numFmtId="167" fontId="0" fillId="0" borderId="16" xfId="0" applyNumberFormat="1" applyBorder="1" applyAlignment="1">
      <alignment horizontal="center"/>
    </xf>
    <xf numFmtId="0" fontId="0" fillId="0" borderId="13" xfId="0" applyBorder="1" applyAlignment="1">
      <alignment horizontal="left" vertical="center"/>
    </xf>
    <xf numFmtId="0" fontId="0" fillId="0" borderId="4" xfId="0" applyBorder="1" applyAlignment="1">
      <alignment horizontal="left"/>
    </xf>
    <xf numFmtId="164" fontId="0" fillId="0" borderId="4" xfId="0" applyNumberFormat="1" applyBorder="1" applyAlignment="1">
      <alignment horizontal="center" vertical="center" wrapText="1"/>
    </xf>
    <xf numFmtId="164" fontId="0" fillId="0" borderId="16" xfId="0" applyNumberFormat="1" applyBorder="1" applyAlignment="1">
      <alignment horizontal="center" vertical="center" wrapText="1"/>
    </xf>
    <xf numFmtId="0" fontId="0" fillId="8" borderId="3" xfId="0" applyFill="1" applyBorder="1" applyAlignment="1">
      <alignment horizontal="left"/>
    </xf>
    <xf numFmtId="164" fontId="0" fillId="8" borderId="3" xfId="0" applyNumberFormat="1" applyFill="1" applyBorder="1" applyAlignment="1">
      <alignment horizontal="center" vertical="center" wrapText="1"/>
    </xf>
    <xf numFmtId="164" fontId="0" fillId="0" borderId="3" xfId="0" applyNumberFormat="1" applyBorder="1" applyAlignment="1">
      <alignment horizontal="center" vertical="center" wrapText="1"/>
    </xf>
    <xf numFmtId="0" fontId="14" fillId="8" borderId="1" xfId="0" applyFont="1" applyFill="1" applyBorder="1" applyAlignment="1">
      <alignment horizontal="left" wrapText="1"/>
    </xf>
    <xf numFmtId="0" fontId="0" fillId="0" borderId="1" xfId="0" applyBorder="1" applyAlignment="1">
      <alignment horizontal="left" vertical="top" wrapText="1"/>
    </xf>
    <xf numFmtId="0" fontId="2" fillId="8" borderId="1" xfId="0" applyFont="1" applyFill="1" applyBorder="1" applyAlignment="1">
      <alignment horizontal="left" wrapText="1"/>
    </xf>
    <xf numFmtId="0" fontId="2" fillId="8" borderId="4" xfId="0" applyFont="1" applyFill="1" applyBorder="1" applyAlignment="1">
      <alignment horizontal="left" wrapText="1"/>
    </xf>
    <xf numFmtId="0" fontId="2" fillId="8" borderId="3" xfId="0" applyFont="1" applyFill="1" applyBorder="1" applyAlignment="1">
      <alignment horizontal="left" wrapText="1"/>
    </xf>
    <xf numFmtId="0" fontId="3" fillId="30" borderId="1" xfId="0" applyFont="1" applyFill="1" applyBorder="1" applyAlignment="1">
      <alignment horizontal="center" vertical="center"/>
    </xf>
    <xf numFmtId="3" fontId="0" fillId="0" borderId="1" xfId="0" applyNumberFormat="1" applyBorder="1" applyAlignment="1">
      <alignment horizontal="center"/>
    </xf>
    <xf numFmtId="0" fontId="11" fillId="0" borderId="10" xfId="0" applyFont="1" applyBorder="1"/>
    <xf numFmtId="0" fontId="3" fillId="30" borderId="1" xfId="0" applyFont="1" applyFill="1" applyBorder="1"/>
    <xf numFmtId="164" fontId="3" fillId="30" borderId="1" xfId="0" applyNumberFormat="1" applyFont="1" applyFill="1" applyBorder="1" applyAlignment="1">
      <alignment horizontal="center"/>
    </xf>
    <xf numFmtId="0" fontId="11" fillId="0" borderId="0" xfId="0" applyFont="1"/>
    <xf numFmtId="0" fontId="3" fillId="0" borderId="1" xfId="0" applyFont="1" applyBorder="1" applyAlignment="1">
      <alignment horizontal="right"/>
    </xf>
    <xf numFmtId="164" fontId="3" fillId="0" borderId="1" xfId="5" applyNumberFormat="1" applyFont="1" applyBorder="1" applyAlignment="1">
      <alignment horizontal="center"/>
    </xf>
    <xf numFmtId="0" fontId="0" fillId="0" borderId="1" xfId="0" applyBorder="1" applyAlignment="1">
      <alignment horizontal="right"/>
    </xf>
    <xf numFmtId="0" fontId="29" fillId="0" borderId="1" xfId="0" applyFont="1" applyBorder="1" applyAlignment="1">
      <alignment horizontal="left" vertical="center" wrapText="1"/>
    </xf>
    <xf numFmtId="167" fontId="0" fillId="0" borderId="1" xfId="0" applyNumberFormat="1" applyBorder="1" applyAlignment="1">
      <alignment horizontal="center" vertical="center" wrapText="1"/>
    </xf>
    <xf numFmtId="164" fontId="0" fillId="0" borderId="0" xfId="0" applyNumberFormat="1" applyAlignment="1">
      <alignment vertical="center" wrapText="1"/>
    </xf>
    <xf numFmtId="0" fontId="15" fillId="0" borderId="1" xfId="0" applyFont="1" applyBorder="1" applyAlignment="1">
      <alignment horizontal="left" vertical="center" wrapText="1"/>
    </xf>
    <xf numFmtId="0" fontId="0" fillId="30" borderId="0" xfId="0" applyFill="1"/>
    <xf numFmtId="164" fontId="0" fillId="0" borderId="16" xfId="0" applyNumberFormat="1" applyBorder="1" applyAlignment="1">
      <alignment horizontal="center"/>
    </xf>
    <xf numFmtId="0" fontId="29" fillId="0" borderId="3" xfId="0" applyFont="1" applyBorder="1" applyAlignment="1">
      <alignment horizontal="left" vertical="top" wrapText="1"/>
    </xf>
    <xf numFmtId="0" fontId="15" fillId="0" borderId="1" xfId="0" applyFont="1" applyBorder="1" applyAlignment="1">
      <alignment horizontal="left" vertical="top" wrapText="1"/>
    </xf>
    <xf numFmtId="0" fontId="29" fillId="0" borderId="1" xfId="0" applyFont="1" applyBorder="1" applyAlignment="1">
      <alignment horizontal="left" vertical="top" wrapText="1"/>
    </xf>
    <xf numFmtId="0" fontId="31" fillId="32" borderId="4" xfId="0" applyFont="1" applyFill="1" applyBorder="1" applyAlignment="1">
      <alignment horizontal="center" vertical="center" wrapText="1"/>
    </xf>
    <xf numFmtId="0" fontId="31" fillId="32" borderId="1" xfId="0" applyFont="1" applyFill="1" applyBorder="1" applyAlignment="1">
      <alignment horizontal="center" vertical="center"/>
    </xf>
    <xf numFmtId="0" fontId="29" fillId="0" borderId="1" xfId="0" applyFont="1" applyBorder="1"/>
    <xf numFmtId="0" fontId="0" fillId="30" borderId="1" xfId="0" applyFill="1" applyBorder="1" applyAlignment="1">
      <alignment horizontal="center" vertical="center" wrapText="1"/>
    </xf>
    <xf numFmtId="0" fontId="15" fillId="0" borderId="1" xfId="0" applyFont="1" applyBorder="1" applyAlignment="1">
      <alignment vertical="center" wrapText="1"/>
    </xf>
    <xf numFmtId="0" fontId="29" fillId="0" borderId="0" xfId="0" applyFont="1"/>
    <xf numFmtId="0" fontId="29" fillId="0" borderId="0" xfId="0" applyFont="1" applyAlignment="1">
      <alignment wrapText="1"/>
    </xf>
    <xf numFmtId="0" fontId="29" fillId="0" borderId="1" xfId="0" applyFont="1" applyBorder="1" applyAlignment="1">
      <alignment vertical="center"/>
    </xf>
    <xf numFmtId="0" fontId="29" fillId="0" borderId="0" xfId="0" applyFont="1" applyAlignment="1">
      <alignment horizontal="center" vertical="center"/>
    </xf>
    <xf numFmtId="0" fontId="29" fillId="0" borderId="1" xfId="0" applyFont="1" applyBorder="1" applyAlignment="1">
      <alignment horizontal="left" vertical="center"/>
    </xf>
    <xf numFmtId="0" fontId="29" fillId="0" borderId="0" xfId="0" applyFont="1" applyAlignment="1">
      <alignment horizontal="left" vertical="center"/>
    </xf>
    <xf numFmtId="1" fontId="0" fillId="0" borderId="1" xfId="0" applyNumberFormat="1" applyBorder="1" applyAlignment="1">
      <alignment horizontal="left"/>
    </xf>
    <xf numFmtId="0" fontId="8" fillId="0" borderId="1" xfId="0" applyFont="1" applyBorder="1" applyAlignment="1">
      <alignment vertical="top"/>
    </xf>
    <xf numFmtId="1" fontId="5" fillId="0" borderId="1" xfId="0" applyNumberFormat="1" applyFont="1" applyFill="1" applyBorder="1" applyAlignment="1">
      <alignment horizontal="left"/>
    </xf>
    <xf numFmtId="0" fontId="0" fillId="0" borderId="0" xfId="0" applyBorder="1"/>
    <xf numFmtId="0" fontId="0" fillId="0" borderId="0" xfId="0" applyBorder="1" applyAlignment="1">
      <alignment wrapText="1"/>
    </xf>
    <xf numFmtId="0" fontId="0" fillId="0" borderId="0" xfId="0" applyBorder="1" applyAlignment="1">
      <alignment horizontal="center" vertical="center" wrapText="1"/>
    </xf>
    <xf numFmtId="164" fontId="0" fillId="0" borderId="0" xfId="0" applyNumberFormat="1" applyBorder="1" applyAlignment="1">
      <alignment horizontal="center"/>
    </xf>
    <xf numFmtId="164" fontId="0" fillId="9" borderId="0" xfId="0" applyNumberFormat="1" applyFill="1" applyBorder="1" applyAlignment="1">
      <alignment horizontal="center"/>
    </xf>
    <xf numFmtId="168" fontId="0" fillId="0" borderId="7" xfId="4" applyNumberFormat="1" applyFont="1" applyBorder="1" applyAlignment="1">
      <alignment horizontal="right"/>
    </xf>
    <xf numFmtId="0" fontId="21" fillId="0" borderId="0" xfId="0" applyFont="1" applyBorder="1" applyAlignment="1">
      <alignment vertical="center" wrapText="1"/>
    </xf>
    <xf numFmtId="0" fontId="0" fillId="0" borderId="10" xfId="0" applyFill="1" applyBorder="1"/>
    <xf numFmtId="9" fontId="0" fillId="0" borderId="0" xfId="4" applyFont="1" applyBorder="1" applyAlignment="1">
      <alignment horizontal="center" vertical="center"/>
    </xf>
    <xf numFmtId="164" fontId="0" fillId="0" borderId="0" xfId="0" applyNumberFormat="1" applyBorder="1" applyAlignment="1">
      <alignment horizontal="center" vertical="center"/>
    </xf>
    <xf numFmtId="9" fontId="3" fillId="10" borderId="1" xfId="4" applyFont="1" applyFill="1" applyBorder="1" applyAlignment="1">
      <alignment horizontal="center" vertical="center"/>
    </xf>
    <xf numFmtId="0" fontId="33" fillId="11" borderId="15" xfId="0" applyFont="1" applyFill="1" applyBorder="1" applyAlignment="1">
      <alignment horizontal="center" vertical="center" wrapText="1"/>
    </xf>
    <xf numFmtId="0" fontId="18" fillId="0" borderId="1" xfId="0" applyFont="1" applyBorder="1" applyAlignment="1">
      <alignment horizontal="left" vertical="center" readingOrder="1"/>
    </xf>
    <xf numFmtId="0" fontId="34" fillId="0" borderId="1" xfId="7" applyFont="1" applyBorder="1" applyAlignment="1">
      <alignment horizontal="left" vertical="center" wrapText="1" readingOrder="1"/>
    </xf>
    <xf numFmtId="0" fontId="0" fillId="0" borderId="1" xfId="0" applyFont="1" applyBorder="1"/>
    <xf numFmtId="0" fontId="32" fillId="0" borderId="1" xfId="0" applyFont="1" applyBorder="1" applyAlignment="1">
      <alignment horizontal="center" vertical="center" wrapText="1"/>
    </xf>
    <xf numFmtId="9" fontId="3" fillId="3" borderId="4" xfId="2" applyNumberFormat="1" applyFont="1" applyBorder="1" applyAlignment="1">
      <alignment horizontal="center" vertical="center" wrapText="1"/>
    </xf>
    <xf numFmtId="9" fontId="3" fillId="3" borderId="3" xfId="2" applyNumberFormat="1" applyFont="1" applyBorder="1" applyAlignment="1">
      <alignment horizontal="center" vertical="center" wrapText="1"/>
    </xf>
    <xf numFmtId="9" fontId="3" fillId="3" borderId="5" xfId="2" applyNumberFormat="1" applyFont="1" applyBorder="1" applyAlignment="1">
      <alignment horizontal="center" vertical="center" wrapText="1"/>
    </xf>
    <xf numFmtId="9" fontId="3" fillId="3" borderId="7" xfId="2" applyNumberFormat="1" applyFont="1" applyBorder="1" applyAlignment="1">
      <alignment horizontal="center" vertical="center" wrapText="1"/>
    </xf>
    <xf numFmtId="9" fontId="3" fillId="3" borderId="6" xfId="2" applyNumberFormat="1" applyFont="1" applyBorder="1" applyAlignment="1">
      <alignment horizontal="center" vertical="center" wrapText="1"/>
    </xf>
    <xf numFmtId="0" fontId="2" fillId="2" borderId="2" xfId="1" applyFont="1" applyBorder="1" applyAlignment="1">
      <alignment horizontal="center"/>
    </xf>
    <xf numFmtId="0" fontId="3" fillId="8" borderId="5" xfId="1" applyFont="1" applyFill="1" applyBorder="1" applyAlignment="1">
      <alignment horizontal="center" wrapText="1"/>
    </xf>
    <xf numFmtId="0" fontId="3" fillId="8" borderId="7" xfId="1" applyFont="1" applyFill="1" applyBorder="1" applyAlignment="1">
      <alignment horizontal="center"/>
    </xf>
    <xf numFmtId="0" fontId="2" fillId="2" borderId="12" xfId="1" applyFont="1" applyBorder="1" applyAlignment="1">
      <alignment horizontal="center"/>
    </xf>
    <xf numFmtId="0" fontId="8" fillId="0" borderId="1" xfId="0" applyFont="1" applyBorder="1" applyAlignment="1">
      <alignment horizontal="center" vertical="top" wrapText="1"/>
    </xf>
    <xf numFmtId="0" fontId="2" fillId="4" borderId="1" xfId="1" applyFont="1" applyFill="1" applyBorder="1" applyAlignment="1">
      <alignment horizontal="center"/>
    </xf>
    <xf numFmtId="9" fontId="3" fillId="3" borderId="1" xfId="2" applyNumberFormat="1" applyFont="1" applyBorder="1" applyAlignment="1">
      <alignment horizontal="center" vertical="center" wrapText="1"/>
    </xf>
    <xf numFmtId="0" fontId="8" fillId="0" borderId="4" xfId="0" applyFont="1" applyBorder="1" applyAlignment="1">
      <alignment horizontal="center" vertical="top" wrapText="1"/>
    </xf>
    <xf numFmtId="0" fontId="8" fillId="0" borderId="15" xfId="0" applyFont="1" applyBorder="1" applyAlignment="1">
      <alignment horizontal="center" vertical="top" wrapText="1"/>
    </xf>
    <xf numFmtId="0" fontId="8" fillId="0" borderId="3" xfId="0" applyFont="1" applyBorder="1" applyAlignment="1">
      <alignment horizontal="center" vertical="top" wrapText="1"/>
    </xf>
    <xf numFmtId="164" fontId="0" fillId="0" borderId="10" xfId="0" applyNumberFormat="1" applyFill="1" applyBorder="1" applyAlignment="1">
      <alignment horizontal="left" wrapText="1"/>
    </xf>
    <xf numFmtId="0" fontId="3" fillId="3" borderId="1" xfId="2" applyFont="1" applyBorder="1" applyAlignment="1">
      <alignment horizontal="center" vertical="center"/>
    </xf>
    <xf numFmtId="0" fontId="3" fillId="3" borderId="1" xfId="2" applyFont="1" applyBorder="1" applyAlignment="1">
      <alignment horizontal="center" wrapText="1"/>
    </xf>
    <xf numFmtId="0" fontId="3" fillId="3" borderId="1" xfId="2" applyFont="1" applyBorder="1" applyAlignment="1">
      <alignment horizontal="center"/>
    </xf>
    <xf numFmtId="0" fontId="3" fillId="3" borderId="5" xfId="2" applyFont="1" applyBorder="1" applyAlignment="1">
      <alignment horizontal="center"/>
    </xf>
    <xf numFmtId="0" fontId="3" fillId="3" borderId="6" xfId="2" applyFont="1" applyBorder="1" applyAlignment="1">
      <alignment horizontal="center"/>
    </xf>
    <xf numFmtId="0" fontId="3" fillId="3" borderId="7" xfId="2" applyFont="1" applyBorder="1" applyAlignment="1">
      <alignment horizontal="center"/>
    </xf>
    <xf numFmtId="0" fontId="3" fillId="3" borderId="11" xfId="2" applyFont="1" applyBorder="1" applyAlignment="1">
      <alignment horizontal="center" vertical="center"/>
    </xf>
    <xf numFmtId="0" fontId="3" fillId="3" borderId="8" xfId="2" applyFont="1" applyBorder="1" applyAlignment="1">
      <alignment horizontal="center" vertical="center"/>
    </xf>
    <xf numFmtId="0" fontId="3" fillId="3" borderId="12" xfId="2" applyFont="1" applyBorder="1" applyAlignment="1">
      <alignment horizontal="center" vertical="center"/>
    </xf>
    <xf numFmtId="0" fontId="3" fillId="3" borderId="9" xfId="2" applyFont="1" applyBorder="1" applyAlignment="1">
      <alignment horizontal="center" vertical="center"/>
    </xf>
    <xf numFmtId="0" fontId="3" fillId="3" borderId="4" xfId="2" applyFont="1" applyBorder="1" applyAlignment="1">
      <alignment horizontal="left"/>
    </xf>
    <xf numFmtId="0" fontId="3" fillId="3" borderId="15" xfId="2" applyFont="1" applyBorder="1" applyAlignment="1">
      <alignment horizontal="left"/>
    </xf>
    <xf numFmtId="0" fontId="3" fillId="3" borderId="3" xfId="2" applyFont="1" applyBorder="1" applyAlignment="1">
      <alignment horizontal="left"/>
    </xf>
    <xf numFmtId="0" fontId="2" fillId="6" borderId="12" xfId="0" applyFont="1" applyFill="1" applyBorder="1" applyAlignment="1">
      <alignment horizontal="center"/>
    </xf>
    <xf numFmtId="0" fontId="2" fillId="6" borderId="2" xfId="0" applyFont="1" applyFill="1" applyBorder="1" applyAlignment="1">
      <alignment horizontal="center"/>
    </xf>
    <xf numFmtId="0" fontId="3" fillId="8" borderId="1" xfId="0" applyFont="1" applyFill="1" applyBorder="1" applyAlignment="1">
      <alignment horizontal="center"/>
    </xf>
    <xf numFmtId="0" fontId="2" fillId="6" borderId="1" xfId="0" applyFont="1" applyFill="1" applyBorder="1" applyAlignment="1">
      <alignment horizontal="center"/>
    </xf>
    <xf numFmtId="0" fontId="3" fillId="11" borderId="1" xfId="0" applyFont="1" applyFill="1" applyBorder="1" applyAlignment="1">
      <alignment horizontal="right"/>
    </xf>
    <xf numFmtId="0" fontId="2" fillId="6" borderId="12" xfId="0" applyFont="1" applyFill="1" applyBorder="1" applyAlignment="1">
      <alignment horizontal="center" vertical="center" wrapText="1"/>
    </xf>
    <xf numFmtId="0" fontId="2" fillId="6" borderId="2" xfId="0" applyFont="1" applyFill="1" applyBorder="1" applyAlignment="1">
      <alignment horizontal="center" vertic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3" fillId="8" borderId="7" xfId="0" applyFont="1" applyFill="1" applyBorder="1" applyAlignment="1">
      <alignment horizontal="center"/>
    </xf>
    <xf numFmtId="0" fontId="5" fillId="8" borderId="5" xfId="0" applyFont="1" applyFill="1" applyBorder="1" applyAlignment="1">
      <alignment horizontal="left"/>
    </xf>
    <xf numFmtId="0" fontId="5" fillId="8" borderId="6" xfId="0" applyFont="1" applyFill="1" applyBorder="1" applyAlignment="1">
      <alignment horizontal="left"/>
    </xf>
    <xf numFmtId="0" fontId="5" fillId="8" borderId="7" xfId="0" applyFont="1" applyFill="1" applyBorder="1" applyAlignment="1">
      <alignment horizontal="left"/>
    </xf>
    <xf numFmtId="0" fontId="8" fillId="0" borderId="11" xfId="0" applyFont="1" applyBorder="1" applyAlignment="1">
      <alignment horizontal="left" wrapText="1"/>
    </xf>
    <xf numFmtId="0" fontId="8" fillId="0" borderId="10" xfId="0" applyFont="1" applyBorder="1" applyAlignment="1">
      <alignment horizontal="left" wrapText="1"/>
    </xf>
    <xf numFmtId="0" fontId="8" fillId="0" borderId="13" xfId="0" applyFont="1" applyBorder="1" applyAlignment="1">
      <alignment horizontal="left" wrapText="1"/>
    </xf>
    <xf numFmtId="0" fontId="8" fillId="0" borderId="0" xfId="0" applyFont="1" applyAlignment="1">
      <alignment horizontal="left" wrapText="1"/>
    </xf>
    <xf numFmtId="0" fontId="2" fillId="6" borderId="13" xfId="0" applyFont="1" applyFill="1" applyBorder="1" applyAlignment="1">
      <alignment horizontal="center"/>
    </xf>
    <xf numFmtId="0" fontId="2" fillId="6" borderId="0" xfId="0" applyFont="1" applyFill="1" applyAlignment="1">
      <alignment horizontal="center"/>
    </xf>
    <xf numFmtId="0" fontId="2" fillId="8" borderId="4" xfId="0" applyFont="1" applyFill="1" applyBorder="1" applyAlignment="1">
      <alignment horizontal="center"/>
    </xf>
    <xf numFmtId="0" fontId="2" fillId="8" borderId="15" xfId="0" applyFont="1" applyFill="1" applyBorder="1" applyAlignment="1">
      <alignment horizontal="center"/>
    </xf>
    <xf numFmtId="0" fontId="2" fillId="8" borderId="3" xfId="0" applyFont="1" applyFill="1" applyBorder="1" applyAlignment="1">
      <alignment horizont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3" xfId="0" applyFont="1" applyFill="1" applyBorder="1" applyAlignment="1">
      <alignment horizontal="center" vertical="center"/>
    </xf>
    <xf numFmtId="0" fontId="0" fillId="8" borderId="4" xfId="0" applyFill="1" applyBorder="1" applyAlignment="1">
      <alignment horizontal="center"/>
    </xf>
    <xf numFmtId="0" fontId="0" fillId="8" borderId="15" xfId="0" applyFill="1" applyBorder="1" applyAlignment="1">
      <alignment horizontal="center"/>
    </xf>
    <xf numFmtId="0" fontId="0" fillId="8" borderId="3" xfId="0" applyFill="1" applyBorder="1" applyAlignment="1">
      <alignment horizontal="center"/>
    </xf>
    <xf numFmtId="0" fontId="0" fillId="0" borderId="0" xfId="0" applyAlignment="1">
      <alignment horizontal="left" wrapText="1"/>
    </xf>
    <xf numFmtId="0" fontId="2" fillId="2" borderId="12" xfId="1" applyFont="1" applyBorder="1" applyAlignment="1">
      <alignment horizontal="center" wrapText="1"/>
    </xf>
    <xf numFmtId="0" fontId="2" fillId="2" borderId="2" xfId="1" applyFont="1" applyBorder="1" applyAlignment="1">
      <alignment horizontal="center" wrapText="1"/>
    </xf>
    <xf numFmtId="0" fontId="3" fillId="8" borderId="4"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5" xfId="0" applyFont="1" applyFill="1" applyBorder="1" applyAlignment="1">
      <alignment horizontal="center" wrapText="1"/>
    </xf>
    <xf numFmtId="0" fontId="14" fillId="8" borderId="1" xfId="0" applyFont="1" applyFill="1" applyBorder="1" applyAlignment="1">
      <alignment horizontal="center"/>
    </xf>
    <xf numFmtId="0" fontId="14" fillId="8" borderId="5" xfId="0" applyFont="1" applyFill="1" applyBorder="1" applyAlignment="1">
      <alignment horizontal="center"/>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0" fillId="0" borderId="0" xfId="0" applyAlignment="1">
      <alignment horizontal="center" vertical="center" wrapText="1"/>
    </xf>
    <xf numFmtId="0" fontId="14" fillId="8" borderId="5" xfId="0" applyFont="1" applyFill="1" applyBorder="1" applyAlignment="1">
      <alignment horizontal="center" vertical="center"/>
    </xf>
    <xf numFmtId="0" fontId="14" fillId="8" borderId="7" xfId="0" applyFont="1" applyFill="1" applyBorder="1" applyAlignment="1">
      <alignment horizontal="center" vertical="center"/>
    </xf>
    <xf numFmtId="0" fontId="3" fillId="8" borderId="6" xfId="0" applyFont="1" applyFill="1" applyBorder="1" applyAlignment="1">
      <alignment horizontal="left"/>
    </xf>
    <xf numFmtId="0" fontId="3" fillId="8" borderId="7" xfId="0" applyFont="1" applyFill="1" applyBorder="1" applyAlignment="1">
      <alignment horizontal="left"/>
    </xf>
    <xf numFmtId="0" fontId="2" fillId="6" borderId="13" xfId="0" applyFont="1" applyFill="1" applyBorder="1" applyAlignment="1">
      <alignment horizontal="center" wrapText="1"/>
    </xf>
    <xf numFmtId="0" fontId="2" fillId="6" borderId="0" xfId="0" applyFont="1" applyFill="1" applyAlignment="1">
      <alignment horizontal="center" wrapText="1"/>
    </xf>
    <xf numFmtId="0" fontId="3" fillId="8" borderId="1" xfId="0" applyFont="1" applyFill="1" applyBorder="1" applyAlignment="1">
      <alignment horizontal="left"/>
    </xf>
    <xf numFmtId="0" fontId="2" fillId="6" borderId="2" xfId="0" applyFont="1" applyFill="1" applyBorder="1" applyAlignment="1">
      <alignment horizontal="center" vertical="center" wrapText="1"/>
    </xf>
    <xf numFmtId="164" fontId="3" fillId="8" borderId="1" xfId="0" applyNumberFormat="1" applyFont="1" applyFill="1" applyBorder="1" applyAlignment="1">
      <alignment horizontal="center"/>
    </xf>
    <xf numFmtId="0" fontId="3" fillId="8" borderId="1" xfId="0" applyFont="1" applyFill="1" applyBorder="1" applyAlignment="1">
      <alignment horizontal="left" vertical="center"/>
    </xf>
    <xf numFmtId="0" fontId="3" fillId="8" borderId="1" xfId="0" applyFont="1" applyFill="1" applyBorder="1" applyAlignment="1">
      <alignment horizontal="center" vertical="center"/>
    </xf>
    <xf numFmtId="0" fontId="0" fillId="8" borderId="1" xfId="0" applyFill="1" applyBorder="1" applyAlignment="1">
      <alignment horizontal="center"/>
    </xf>
    <xf numFmtId="0" fontId="2" fillId="6" borderId="13" xfId="0" applyFont="1" applyFill="1" applyBorder="1" applyAlignment="1">
      <alignment horizontal="center" vertical="center" wrapText="1"/>
    </xf>
    <xf numFmtId="0" fontId="2" fillId="6" borderId="0" xfId="0" applyFont="1" applyFill="1" applyAlignment="1">
      <alignment horizontal="center" vertical="center" wrapText="1"/>
    </xf>
    <xf numFmtId="0" fontId="3" fillId="8" borderId="4" xfId="0" applyFont="1" applyFill="1" applyBorder="1" applyAlignment="1">
      <alignment horizontal="left" vertical="center"/>
    </xf>
    <xf numFmtId="0" fontId="3" fillId="8" borderId="3" xfId="0" applyFont="1" applyFill="1" applyBorder="1" applyAlignment="1">
      <alignment horizontal="left" vertical="center"/>
    </xf>
    <xf numFmtId="0" fontId="3" fillId="8" borderId="7" xfId="0" applyFont="1" applyFill="1" applyBorder="1" applyAlignment="1">
      <alignment horizontal="center" wrapText="1"/>
    </xf>
    <xf numFmtId="0" fontId="3" fillId="8" borderId="5"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7" fillId="8" borderId="18" xfId="0" applyFont="1" applyFill="1" applyBorder="1" applyAlignment="1">
      <alignment horizontal="center"/>
    </xf>
    <xf numFmtId="0" fontId="17" fillId="8" borderId="9" xfId="0" applyFont="1" applyFill="1" applyBorder="1" applyAlignment="1">
      <alignment horizontal="center"/>
    </xf>
    <xf numFmtId="0" fontId="2" fillId="6" borderId="13" xfId="0" applyFont="1" applyFill="1" applyBorder="1" applyAlignment="1">
      <alignment horizontal="center" vertical="center"/>
    </xf>
    <xf numFmtId="0" fontId="2" fillId="6" borderId="0" xfId="0" applyFont="1" applyFill="1" applyAlignment="1">
      <alignment horizontal="center" vertical="center"/>
    </xf>
    <xf numFmtId="0" fontId="2" fillId="6" borderId="1" xfId="0" applyFont="1" applyFill="1" applyBorder="1" applyAlignment="1">
      <alignment horizontal="center" wrapText="1"/>
    </xf>
    <xf numFmtId="0" fontId="14" fillId="8" borderId="1" xfId="0" applyFont="1" applyFill="1" applyBorder="1" applyAlignment="1">
      <alignment horizontal="center" wrapText="1"/>
    </xf>
    <xf numFmtId="0" fontId="2" fillId="2" borderId="0" xfId="1" applyFont="1" applyAlignment="1">
      <alignment horizontal="center" wrapText="1"/>
    </xf>
    <xf numFmtId="0" fontId="2" fillId="2" borderId="0" xfId="1" applyFont="1" applyAlignment="1">
      <alignment horizontal="center"/>
    </xf>
    <xf numFmtId="0" fontId="3" fillId="3" borderId="1" xfId="6" applyFont="1" applyBorder="1" applyAlignment="1">
      <alignment horizontal="center" vertical="center"/>
    </xf>
    <xf numFmtId="0" fontId="3" fillId="3" borderId="4" xfId="2" applyFont="1" applyBorder="1" applyAlignment="1">
      <alignment horizontal="center" vertical="center" wrapText="1"/>
    </xf>
    <xf numFmtId="0" fontId="3" fillId="3" borderId="3" xfId="2" applyFont="1" applyBorder="1" applyAlignment="1">
      <alignment horizontal="center" vertical="center" wrapText="1"/>
    </xf>
    <xf numFmtId="0" fontId="8" fillId="0" borderId="10" xfId="0" quotePrefix="1" applyFont="1" applyBorder="1" applyAlignment="1">
      <alignment horizontal="left" wrapText="1"/>
    </xf>
    <xf numFmtId="0" fontId="0" fillId="0" borderId="0" xfId="0" applyBorder="1" applyAlignment="1">
      <alignment horizontal="center"/>
    </xf>
    <xf numFmtId="0" fontId="3" fillId="3" borderId="4" xfId="2" applyFont="1" applyBorder="1" applyAlignment="1">
      <alignment horizontal="center" wrapText="1"/>
    </xf>
    <xf numFmtId="0" fontId="3" fillId="3" borderId="3" xfId="2" applyFont="1" applyBorder="1" applyAlignment="1">
      <alignment horizontal="center" wrapText="1"/>
    </xf>
    <xf numFmtId="0" fontId="3" fillId="3" borderId="4" xfId="6" applyFont="1" applyBorder="1" applyAlignment="1">
      <alignment horizontal="center" wrapText="1"/>
    </xf>
    <xf numFmtId="0" fontId="3" fillId="3" borderId="3" xfId="6" applyFont="1" applyBorder="1" applyAlignment="1">
      <alignment horizontal="center" wrapText="1"/>
    </xf>
    <xf numFmtId="0" fontId="2" fillId="2" borderId="1" xfId="1" applyFont="1" applyBorder="1" applyAlignment="1">
      <alignment horizontal="center"/>
    </xf>
    <xf numFmtId="0" fontId="3" fillId="3" borderId="5" xfId="2" applyFont="1" applyBorder="1" applyAlignment="1">
      <alignment horizontal="center" vertical="center" wrapText="1"/>
    </xf>
    <xf numFmtId="0" fontId="3" fillId="3" borderId="6" xfId="2" applyFont="1" applyBorder="1" applyAlignment="1">
      <alignment horizontal="center" vertical="center" wrapText="1"/>
    </xf>
    <xf numFmtId="0" fontId="3" fillId="3" borderId="7" xfId="2" applyFont="1" applyBorder="1" applyAlignment="1">
      <alignment horizontal="center" vertical="center" wrapText="1"/>
    </xf>
    <xf numFmtId="0" fontId="2" fillId="2" borderId="2" xfId="1" applyFont="1" applyBorder="1" applyAlignment="1">
      <alignment horizontal="center" vertical="center" wrapText="1"/>
    </xf>
    <xf numFmtId="0" fontId="3" fillId="8" borderId="5" xfId="2" applyFont="1" applyFill="1" applyBorder="1" applyAlignment="1">
      <alignment horizontal="center" vertical="center" wrapText="1"/>
    </xf>
    <xf numFmtId="0" fontId="3" fillId="8" borderId="7" xfId="2" applyFont="1" applyFill="1" applyBorder="1" applyAlignment="1">
      <alignment horizontal="center" vertical="center" wrapText="1"/>
    </xf>
    <xf numFmtId="164" fontId="0" fillId="0" borderId="3" xfId="4" applyNumberFormat="1" applyFont="1" applyBorder="1" applyAlignment="1">
      <alignment horizontal="center" vertical="center"/>
    </xf>
    <xf numFmtId="164" fontId="0" fillId="0" borderId="1" xfId="4" applyNumberFormat="1" applyFont="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164" fontId="0" fillId="0" borderId="4" xfId="4" applyNumberFormat="1" applyFont="1" applyBorder="1" applyAlignment="1">
      <alignment horizontal="center" vertical="center"/>
    </xf>
    <xf numFmtId="164" fontId="0" fillId="0" borderId="15" xfId="4" applyNumberFormat="1" applyFont="1" applyBorder="1" applyAlignment="1">
      <alignment horizontal="center" vertical="center"/>
    </xf>
    <xf numFmtId="164" fontId="0" fillId="0" borderId="17" xfId="4" applyNumberFormat="1" applyFont="1"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3" fillId="8" borderId="1" xfId="0" applyFont="1" applyFill="1" applyBorder="1" applyAlignment="1">
      <alignment horizontal="center" vertical="center" textRotation="180" wrapText="1"/>
    </xf>
    <xf numFmtId="0" fontId="2" fillId="2" borderId="5" xfId="1" applyFont="1" applyBorder="1" applyAlignment="1">
      <alignment horizontal="center"/>
    </xf>
    <xf numFmtId="0" fontId="2" fillId="2" borderId="6" xfId="1" applyFont="1" applyBorder="1" applyAlignment="1">
      <alignment horizontal="center"/>
    </xf>
    <xf numFmtId="0" fontId="2" fillId="2" borderId="7" xfId="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textRotation="90"/>
    </xf>
    <xf numFmtId="0" fontId="2" fillId="6" borderId="9" xfId="0" applyFont="1" applyFill="1" applyBorder="1" applyAlignment="1">
      <alignment horizontal="center"/>
    </xf>
    <xf numFmtId="0" fontId="3" fillId="3" borderId="4" xfId="2" applyFont="1" applyBorder="1" applyAlignment="1">
      <alignment horizontal="center"/>
    </xf>
    <xf numFmtId="0" fontId="3" fillId="3" borderId="3" xfId="2" applyFont="1" applyBorder="1" applyAlignment="1">
      <alignment horizontal="center"/>
    </xf>
    <xf numFmtId="0" fontId="8" fillId="0" borderId="0" xfId="0" applyFont="1" applyAlignment="1">
      <alignment horizontal="left" vertical="top"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8" fillId="0" borderId="11" xfId="0" applyFont="1" applyBorder="1" applyAlignment="1">
      <alignment horizontal="left" vertical="top" wrapText="1"/>
    </xf>
    <xf numFmtId="0" fontId="8" fillId="0" borderId="10" xfId="0" applyFont="1" applyBorder="1" applyAlignment="1">
      <alignment horizontal="left" vertical="top" wrapText="1"/>
    </xf>
    <xf numFmtId="0" fontId="2" fillId="22" borderId="13" xfId="0" applyFont="1" applyFill="1" applyBorder="1" applyAlignment="1">
      <alignment horizontal="center"/>
    </xf>
    <xf numFmtId="0" fontId="2" fillId="22" borderId="0" xfId="0" applyFont="1" applyFill="1" applyAlignment="1">
      <alignment horizontal="center"/>
    </xf>
    <xf numFmtId="0" fontId="2" fillId="6" borderId="11" xfId="0" applyFont="1" applyFill="1" applyBorder="1" applyAlignment="1">
      <alignment horizontal="center"/>
    </xf>
    <xf numFmtId="0" fontId="2" fillId="6" borderId="10" xfId="0" applyFont="1" applyFill="1" applyBorder="1" applyAlignment="1">
      <alignment horizontal="center"/>
    </xf>
    <xf numFmtId="0" fontId="2" fillId="6" borderId="8" xfId="0" applyFont="1" applyFill="1" applyBorder="1" applyAlignment="1">
      <alignment horizontal="center"/>
    </xf>
    <xf numFmtId="0" fontId="8" fillId="0" borderId="10" xfId="0" quotePrefix="1" applyFont="1" applyBorder="1" applyAlignment="1">
      <alignment horizontal="left" vertical="top" wrapText="1"/>
    </xf>
    <xf numFmtId="0" fontId="8" fillId="0" borderId="0" xfId="0" quotePrefix="1" applyFont="1" applyBorder="1" applyAlignment="1">
      <alignment horizontal="left" vertical="top" wrapText="1"/>
    </xf>
    <xf numFmtId="0" fontId="2" fillId="22" borderId="12" xfId="0" applyFont="1" applyFill="1" applyBorder="1" applyAlignment="1">
      <alignment horizontal="center" wrapText="1"/>
    </xf>
    <xf numFmtId="0" fontId="2" fillId="22" borderId="2" xfId="0" applyFont="1" applyFill="1" applyBorder="1" applyAlignment="1">
      <alignment horizontal="center"/>
    </xf>
    <xf numFmtId="0" fontId="14" fillId="8" borderId="4" xfId="0" applyFont="1" applyFill="1" applyBorder="1" applyAlignment="1">
      <alignment horizontal="left" wrapText="1"/>
    </xf>
    <xf numFmtId="0" fontId="14" fillId="8" borderId="3" xfId="0" applyFont="1" applyFill="1" applyBorder="1" applyAlignment="1">
      <alignment horizontal="left" wrapText="1"/>
    </xf>
    <xf numFmtId="2" fontId="0" fillId="0" borderId="1" xfId="4" applyNumberFormat="1" applyFont="1" applyBorder="1" applyAlignment="1">
      <alignment horizontal="center" vertical="center"/>
    </xf>
    <xf numFmtId="2" fontId="0" fillId="0" borderId="16" xfId="4" applyNumberFormat="1" applyFont="1" applyBorder="1" applyAlignment="1">
      <alignment horizontal="center" vertical="center"/>
    </xf>
    <xf numFmtId="0" fontId="0" fillId="0" borderId="16" xfId="0" applyBorder="1" applyAlignment="1">
      <alignment horizontal="center" vertical="center" wrapText="1"/>
    </xf>
    <xf numFmtId="2" fontId="0" fillId="0" borderId="3" xfId="4" applyNumberFormat="1" applyFont="1" applyBorder="1" applyAlignment="1">
      <alignment horizontal="center" vertical="center"/>
    </xf>
    <xf numFmtId="0" fontId="22" fillId="8" borderId="4" xfId="0" applyFont="1" applyFill="1" applyBorder="1" applyAlignment="1">
      <alignment horizontal="center"/>
    </xf>
    <xf numFmtId="0" fontId="22" fillId="8" borderId="15" xfId="0" applyFont="1" applyFill="1" applyBorder="1" applyAlignment="1">
      <alignment horizontal="center"/>
    </xf>
    <xf numFmtId="0" fontId="22" fillId="8" borderId="3" xfId="0" applyFont="1" applyFill="1" applyBorder="1" applyAlignment="1">
      <alignment horizontal="center"/>
    </xf>
    <xf numFmtId="0" fontId="14" fillId="8" borderId="1" xfId="0" applyFont="1" applyFill="1" applyBorder="1" applyAlignment="1">
      <alignment horizontal="center" vertical="center"/>
    </xf>
    <xf numFmtId="0" fontId="3" fillId="8" borderId="1" xfId="0" applyFont="1" applyFill="1" applyBorder="1" applyAlignment="1">
      <alignment horizontal="center" wrapText="1"/>
    </xf>
    <xf numFmtId="164" fontId="25" fillId="26" borderId="26" xfId="0" applyNumberFormat="1" applyFont="1" applyFill="1" applyBorder="1" applyAlignment="1">
      <alignment horizontal="center" vertical="center" wrapText="1"/>
    </xf>
    <xf numFmtId="164" fontId="25" fillId="26" borderId="23" xfId="0" applyNumberFormat="1" applyFont="1" applyFill="1" applyBorder="1" applyAlignment="1">
      <alignment horizontal="center" vertical="center" wrapText="1"/>
    </xf>
    <xf numFmtId="164" fontId="25" fillId="27" borderId="26" xfId="0" applyNumberFormat="1" applyFont="1" applyFill="1" applyBorder="1" applyAlignment="1">
      <alignment horizontal="center" vertical="center" wrapText="1"/>
    </xf>
    <xf numFmtId="164" fontId="25" fillId="27" borderId="23" xfId="0" applyNumberFormat="1" applyFont="1" applyFill="1" applyBorder="1" applyAlignment="1">
      <alignment horizontal="center" vertical="center" wrapText="1"/>
    </xf>
    <xf numFmtId="164" fontId="25" fillId="28" borderId="26" xfId="0" applyNumberFormat="1" applyFont="1" applyFill="1" applyBorder="1" applyAlignment="1">
      <alignment horizontal="center" vertical="center" wrapText="1"/>
    </xf>
    <xf numFmtId="164" fontId="25" fillId="28" borderId="23" xfId="0" applyNumberFormat="1" applyFont="1" applyFill="1" applyBorder="1" applyAlignment="1">
      <alignment horizontal="center" vertical="center" wrapText="1"/>
    </xf>
    <xf numFmtId="0" fontId="23" fillId="25" borderId="20" xfId="0" applyFont="1" applyFill="1" applyBorder="1" applyAlignment="1">
      <alignment horizontal="center" vertical="center" wrapText="1"/>
    </xf>
    <xf numFmtId="0" fontId="23" fillId="25" borderId="21" xfId="0" applyFont="1" applyFill="1" applyBorder="1" applyAlignment="1">
      <alignment horizontal="center" vertical="center" wrapText="1"/>
    </xf>
    <xf numFmtId="0" fontId="23" fillId="25" borderId="22" xfId="0" applyFont="1" applyFill="1" applyBorder="1" applyAlignment="1">
      <alignment horizontal="center" vertical="center" wrapText="1"/>
    </xf>
    <xf numFmtId="0" fontId="25" fillId="26" borderId="26" xfId="0" applyFont="1" applyFill="1" applyBorder="1" applyAlignment="1">
      <alignment horizontal="center" vertical="center" wrapText="1"/>
    </xf>
    <xf numFmtId="0" fontId="25" fillId="26" borderId="23" xfId="0" applyFont="1" applyFill="1" applyBorder="1" applyAlignment="1">
      <alignment horizontal="center" vertical="center" wrapText="1"/>
    </xf>
    <xf numFmtId="0" fontId="25" fillId="27" borderId="26" xfId="0" applyFont="1" applyFill="1" applyBorder="1" applyAlignment="1">
      <alignment horizontal="center" vertical="center" wrapText="1"/>
    </xf>
    <xf numFmtId="0" fontId="25" fillId="27" borderId="23" xfId="0" applyFont="1" applyFill="1" applyBorder="1" applyAlignment="1">
      <alignment horizontal="center" vertical="center" wrapText="1"/>
    </xf>
    <xf numFmtId="0" fontId="25" fillId="28" borderId="26" xfId="0" applyFont="1" applyFill="1" applyBorder="1" applyAlignment="1">
      <alignment horizontal="center" vertical="center" wrapText="1"/>
    </xf>
    <xf numFmtId="0" fontId="25" fillId="28" borderId="23" xfId="0" applyFont="1" applyFill="1" applyBorder="1" applyAlignment="1">
      <alignment horizontal="center" vertical="center" wrapText="1"/>
    </xf>
    <xf numFmtId="0" fontId="3" fillId="8" borderId="4" xfId="0" applyFont="1" applyFill="1" applyBorder="1" applyAlignment="1">
      <alignment horizontal="center" wrapText="1"/>
    </xf>
    <xf numFmtId="0" fontId="3" fillId="8" borderId="3" xfId="0" applyFont="1" applyFill="1" applyBorder="1" applyAlignment="1">
      <alignment horizont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4" fillId="8" borderId="5" xfId="0" applyFont="1" applyFill="1" applyBorder="1" applyAlignment="1">
      <alignment horizontal="center" wrapText="1"/>
    </xf>
    <xf numFmtId="0" fontId="14" fillId="8" borderId="6" xfId="0" applyFont="1" applyFill="1" applyBorder="1" applyAlignment="1">
      <alignment horizontal="center" wrapText="1"/>
    </xf>
    <xf numFmtId="0" fontId="14" fillId="8" borderId="7" xfId="0" applyFont="1" applyFill="1" applyBorder="1" applyAlignment="1">
      <alignment horizontal="center" wrapText="1"/>
    </xf>
    <xf numFmtId="0" fontId="14" fillId="8" borderId="1" xfId="0" applyFont="1" applyFill="1" applyBorder="1" applyAlignment="1">
      <alignment horizontal="left" wrapText="1"/>
    </xf>
    <xf numFmtId="0" fontId="3" fillId="8" borderId="4" xfId="0" applyFont="1" applyFill="1" applyBorder="1" applyAlignment="1">
      <alignment horizontal="left" wrapText="1"/>
    </xf>
    <xf numFmtId="0" fontId="3" fillId="8" borderId="15" xfId="0" applyFont="1" applyFill="1" applyBorder="1" applyAlignment="1">
      <alignment horizontal="left" wrapText="1"/>
    </xf>
    <xf numFmtId="0" fontId="3" fillId="8" borderId="3" xfId="0" applyFont="1" applyFill="1" applyBorder="1" applyAlignment="1">
      <alignment horizontal="left" wrapText="1"/>
    </xf>
    <xf numFmtId="0" fontId="3" fillId="8" borderId="15" xfId="0" applyFont="1" applyFill="1" applyBorder="1" applyAlignment="1">
      <alignment horizontal="center" vertical="center" wrapText="1"/>
    </xf>
    <xf numFmtId="0" fontId="3" fillId="8" borderId="6" xfId="0" applyFont="1" applyFill="1" applyBorder="1" applyAlignment="1">
      <alignment horizontal="center" wrapText="1"/>
    </xf>
    <xf numFmtId="0" fontId="3" fillId="8" borderId="3" xfId="0" applyFont="1" applyFill="1" applyBorder="1" applyAlignment="1">
      <alignment horizontal="center"/>
    </xf>
    <xf numFmtId="0" fontId="2" fillId="6" borderId="12" xfId="0" applyFont="1" applyFill="1" applyBorder="1" applyAlignment="1">
      <alignment horizontal="center" wrapText="1"/>
    </xf>
    <xf numFmtId="0" fontId="2" fillId="6" borderId="2" xfId="0" applyFont="1" applyFill="1" applyBorder="1" applyAlignment="1">
      <alignment horizontal="center" wrapText="1"/>
    </xf>
    <xf numFmtId="0" fontId="2" fillId="29" borderId="0" xfId="1" applyFont="1" applyFill="1" applyAlignment="1">
      <alignment horizontal="center"/>
    </xf>
    <xf numFmtId="0" fontId="14" fillId="30" borderId="4" xfId="0" applyFont="1" applyFill="1" applyBorder="1" applyAlignment="1">
      <alignment horizontal="center" vertical="center" wrapText="1"/>
    </xf>
    <xf numFmtId="0" fontId="14" fillId="30" borderId="3" xfId="0" applyFont="1" applyFill="1" applyBorder="1" applyAlignment="1">
      <alignment horizontal="center" vertical="center"/>
    </xf>
    <xf numFmtId="0" fontId="14" fillId="30" borderId="3" xfId="0" applyFont="1" applyFill="1" applyBorder="1" applyAlignment="1">
      <alignment horizontal="center" vertical="center" wrapText="1"/>
    </xf>
    <xf numFmtId="0" fontId="3" fillId="30" borderId="1" xfId="0" applyFont="1" applyFill="1" applyBorder="1" applyAlignment="1">
      <alignment horizontal="center"/>
    </xf>
    <xf numFmtId="0" fontId="2" fillId="29" borderId="1" xfId="0" applyFont="1" applyFill="1" applyBorder="1" applyAlignment="1">
      <alignment horizontal="center"/>
    </xf>
    <xf numFmtId="0" fontId="14" fillId="30" borderId="1" xfId="0" applyFont="1" applyFill="1" applyBorder="1" applyAlignment="1">
      <alignment horizontal="center"/>
    </xf>
    <xf numFmtId="0" fontId="3" fillId="30" borderId="1" xfId="0" applyFont="1" applyFill="1" applyBorder="1" applyAlignment="1">
      <alignment horizontal="center" wrapText="1"/>
    </xf>
    <xf numFmtId="0" fontId="2" fillId="29" borderId="12" xfId="0" applyFont="1" applyFill="1" applyBorder="1" applyAlignment="1">
      <alignment horizontal="center" vertical="center" wrapText="1"/>
    </xf>
    <xf numFmtId="0" fontId="2" fillId="29" borderId="2" xfId="0" applyFont="1" applyFill="1" applyBorder="1" applyAlignment="1">
      <alignment horizontal="center" vertical="center" wrapText="1"/>
    </xf>
    <xf numFmtId="0" fontId="3" fillId="30" borderId="4" xfId="0" applyFont="1" applyFill="1" applyBorder="1" applyAlignment="1">
      <alignment horizontal="left" vertical="center" wrapText="1"/>
    </xf>
    <xf numFmtId="0" fontId="3" fillId="30" borderId="3" xfId="0" applyFont="1" applyFill="1" applyBorder="1" applyAlignment="1">
      <alignment horizontal="left" vertical="center" wrapText="1"/>
    </xf>
    <xf numFmtId="0" fontId="3" fillId="30" borderId="4" xfId="0" applyFont="1" applyFill="1" applyBorder="1" applyAlignment="1">
      <alignment horizontal="center" vertical="center" wrapText="1"/>
    </xf>
    <xf numFmtId="0" fontId="3" fillId="30" borderId="3" xfId="0" applyFont="1" applyFill="1" applyBorder="1" applyAlignment="1">
      <alignment horizontal="center" vertical="center" wrapText="1"/>
    </xf>
    <xf numFmtId="0" fontId="2" fillId="29" borderId="12" xfId="0" applyFont="1" applyFill="1" applyBorder="1" applyAlignment="1">
      <alignment horizontal="center"/>
    </xf>
    <xf numFmtId="0" fontId="2" fillId="29" borderId="2" xfId="0" applyFont="1" applyFill="1" applyBorder="1" applyAlignment="1">
      <alignment horizontal="center"/>
    </xf>
    <xf numFmtId="0" fontId="0" fillId="0" borderId="1" xfId="0" applyBorder="1" applyAlignment="1">
      <alignment horizontal="center" vertical="center"/>
    </xf>
    <xf numFmtId="0" fontId="0" fillId="0" borderId="16" xfId="0" applyBorder="1" applyAlignment="1">
      <alignment horizontal="center" vertical="center"/>
    </xf>
    <xf numFmtId="0" fontId="30" fillId="31" borderId="5" xfId="0" applyFont="1" applyFill="1" applyBorder="1" applyAlignment="1">
      <alignment horizontal="center"/>
    </xf>
    <xf numFmtId="0" fontId="30" fillId="31" borderId="6" xfId="0" applyFont="1" applyFill="1" applyBorder="1" applyAlignment="1">
      <alignment horizontal="center"/>
    </xf>
    <xf numFmtId="0" fontId="30" fillId="31" borderId="7" xfId="0" applyFont="1" applyFill="1" applyBorder="1" applyAlignment="1">
      <alignment horizontal="center"/>
    </xf>
    <xf numFmtId="0" fontId="31" fillId="32" borderId="4" xfId="0" applyFont="1" applyFill="1" applyBorder="1" applyAlignment="1">
      <alignment horizontal="center" vertical="center" wrapText="1"/>
    </xf>
    <xf numFmtId="0" fontId="31" fillId="32" borderId="3" xfId="0" applyFont="1" applyFill="1" applyBorder="1" applyAlignment="1">
      <alignment horizontal="center" vertical="center" wrapText="1"/>
    </xf>
    <xf numFmtId="0" fontId="31" fillId="32" borderId="5" xfId="0" applyFont="1" applyFill="1" applyBorder="1" applyAlignment="1">
      <alignment horizontal="center" vertical="center" wrapText="1"/>
    </xf>
    <xf numFmtId="0" fontId="31" fillId="32" borderId="7" xfId="0" applyFont="1" applyFill="1" applyBorder="1" applyAlignment="1">
      <alignment horizontal="center" vertical="center" wrapText="1"/>
    </xf>
    <xf numFmtId="0" fontId="31" fillId="32" borderId="5" xfId="0" applyFont="1" applyFill="1" applyBorder="1" applyAlignment="1">
      <alignment horizontal="center" vertical="center"/>
    </xf>
    <xf numFmtId="0" fontId="31" fillId="32" borderId="6" xfId="0" applyFont="1" applyFill="1" applyBorder="1" applyAlignment="1">
      <alignment horizontal="center" vertical="center"/>
    </xf>
    <xf numFmtId="0" fontId="31" fillId="32" borderId="7" xfId="0" applyFont="1" applyFill="1" applyBorder="1" applyAlignment="1">
      <alignment horizontal="center" vertical="center"/>
    </xf>
    <xf numFmtId="0" fontId="0" fillId="30" borderId="5" xfId="0" applyFill="1" applyBorder="1" applyAlignment="1">
      <alignment horizontal="center" vertical="center" wrapText="1"/>
    </xf>
    <xf numFmtId="0" fontId="0" fillId="30" borderId="7" xfId="0" applyFill="1" applyBorder="1" applyAlignment="1">
      <alignment horizontal="center" vertical="center" wrapText="1"/>
    </xf>
    <xf numFmtId="0" fontId="30" fillId="31" borderId="5" xfId="0" applyFont="1" applyFill="1" applyBorder="1" applyAlignment="1">
      <alignment horizontal="center" vertical="center" wrapText="1"/>
    </xf>
    <xf numFmtId="0" fontId="30" fillId="31" borderId="6" xfId="0" applyFont="1" applyFill="1" applyBorder="1" applyAlignment="1">
      <alignment horizontal="center" vertical="center" wrapText="1"/>
    </xf>
    <xf numFmtId="0" fontId="30" fillId="31" borderId="7" xfId="0" applyFont="1" applyFill="1" applyBorder="1" applyAlignment="1">
      <alignment horizontal="center" vertical="center" wrapText="1"/>
    </xf>
    <xf numFmtId="0" fontId="31" fillId="32" borderId="4" xfId="0" applyFont="1" applyFill="1" applyBorder="1" applyAlignment="1">
      <alignment horizontal="left" vertical="center" wrapText="1"/>
    </xf>
    <xf numFmtId="0" fontId="31" fillId="32" borderId="15" xfId="0" applyFont="1" applyFill="1" applyBorder="1" applyAlignment="1">
      <alignment horizontal="left" vertical="center" wrapText="1"/>
    </xf>
    <xf numFmtId="0" fontId="31" fillId="32" borderId="3" xfId="0" applyFont="1" applyFill="1" applyBorder="1" applyAlignment="1">
      <alignment horizontal="left" vertical="center" wrapText="1"/>
    </xf>
    <xf numFmtId="0" fontId="31" fillId="32" borderId="6" xfId="0" applyFont="1" applyFill="1" applyBorder="1" applyAlignment="1">
      <alignment horizontal="center" vertical="center" wrapText="1"/>
    </xf>
    <xf numFmtId="0" fontId="30" fillId="31" borderId="5" xfId="0" applyFont="1" applyFill="1" applyBorder="1" applyAlignment="1">
      <alignment horizontal="center" vertical="center"/>
    </xf>
    <xf numFmtId="0" fontId="30" fillId="31" borderId="6" xfId="0" applyFont="1" applyFill="1" applyBorder="1" applyAlignment="1">
      <alignment horizontal="center" vertical="center"/>
    </xf>
    <xf numFmtId="0" fontId="30" fillId="31" borderId="7" xfId="0" applyFont="1" applyFill="1" applyBorder="1" applyAlignment="1">
      <alignment horizontal="center" vertical="center"/>
    </xf>
    <xf numFmtId="0" fontId="31" fillId="32" borderId="4" xfId="0" applyFont="1" applyFill="1" applyBorder="1" applyAlignment="1">
      <alignment horizontal="center" vertical="center"/>
    </xf>
    <xf numFmtId="0" fontId="31" fillId="32" borderId="3" xfId="0" applyFont="1" applyFill="1" applyBorder="1" applyAlignment="1">
      <alignment horizontal="center" vertical="center"/>
    </xf>
  </cellXfs>
  <cellStyles count="8">
    <cellStyle name="20% - Accent1" xfId="2" builtinId="30"/>
    <cellStyle name="20% - Accent1 2" xfId="6" xr:uid="{BDB66D71-0FE4-4036-B86C-FAA1FAB77B8F}"/>
    <cellStyle name="Accent1" xfId="1" builtinId="29"/>
    <cellStyle name="Comma" xfId="3" builtinId="3"/>
    <cellStyle name="Comma 2" xfId="5" xr:uid="{D01BE76C-5B9D-4E2D-9858-B0A16DB39985}"/>
    <cellStyle name="Hyperlink" xfId="7"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85"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tyles" Target="styles.xml"/><Relationship Id="rId86"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Prevalence of safe practices, last 7 days  (% of respondents)</a:t>
            </a:r>
          </a:p>
        </c:rich>
      </c:tx>
      <c:layout>
        <c:manualLayout>
          <c:xMode val="edge"/>
          <c:yMode val="edge"/>
          <c:x val="0.21562693346251061"/>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234950168595474E-2"/>
          <c:y val="0.10968374654228552"/>
          <c:w val="0.92245425505085887"/>
          <c:h val="0.56487990089611795"/>
        </c:manualLayout>
      </c:layout>
      <c:barChart>
        <c:barDir val="col"/>
        <c:grouping val="percentStacked"/>
        <c:varyColors val="0"/>
        <c:ser>
          <c:idx val="0"/>
          <c:order val="0"/>
          <c:tx>
            <c:strRef>
              <c:f>'T2.1'!$A$5</c:f>
              <c:strCache>
                <c:ptCount val="1"/>
                <c:pt idx="0">
                  <c:v>All the time</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'T2.1'!$B$5:$F$5</c:f>
              <c:numCache>
                <c:formatCode>0.0</c:formatCode>
                <c:ptCount val="5"/>
                <c:pt idx="0">
                  <c:v>61.232885567184724</c:v>
                </c:pt>
                <c:pt idx="1">
                  <c:v>63.55400226634044</c:v>
                </c:pt>
                <c:pt idx="3">
                  <c:v>61.413817119374905</c:v>
                </c:pt>
                <c:pt idx="4">
                  <c:v>60.484318238873556</c:v>
                </c:pt>
              </c:numCache>
            </c:numRef>
          </c:val>
          <c:extLst>
            <c:ext xmlns:c16="http://schemas.microsoft.com/office/drawing/2014/chart" uri="{C3380CC4-5D6E-409C-BE32-E72D297353CC}">
              <c16:uniqueId val="{00000000-880D-4618-8D24-4A46FFA64B4B}"/>
            </c:ext>
          </c:extLst>
        </c:ser>
        <c:ser>
          <c:idx val="1"/>
          <c:order val="1"/>
          <c:tx>
            <c:strRef>
              <c:f>'T2.1'!$A$6</c:f>
              <c:strCache>
                <c:ptCount val="1"/>
                <c:pt idx="0">
                  <c:v>Most of the time</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'T2.1'!$B$6:$F$6</c:f>
              <c:numCache>
                <c:formatCode>0.0</c:formatCode>
                <c:ptCount val="5"/>
                <c:pt idx="0">
                  <c:v>15.49120902088206</c:v>
                </c:pt>
                <c:pt idx="1">
                  <c:v>18.927274993333388</c:v>
                </c:pt>
                <c:pt idx="3">
                  <c:v>10.892638990376884</c:v>
                </c:pt>
                <c:pt idx="4">
                  <c:v>13.83480134848562</c:v>
                </c:pt>
              </c:numCache>
            </c:numRef>
          </c:val>
          <c:extLst>
            <c:ext xmlns:c16="http://schemas.microsoft.com/office/drawing/2014/chart" uri="{C3380CC4-5D6E-409C-BE32-E72D297353CC}">
              <c16:uniqueId val="{00000001-880D-4618-8D24-4A46FFA64B4B}"/>
            </c:ext>
          </c:extLst>
        </c:ser>
        <c:ser>
          <c:idx val="2"/>
          <c:order val="2"/>
          <c:tx>
            <c:strRef>
              <c:f>'T2.1'!$A$7</c:f>
              <c:strCache>
                <c:ptCount val="1"/>
                <c:pt idx="0">
                  <c:v>About half the time</c:v>
                </c:pt>
              </c:strCache>
            </c:strRef>
          </c:tx>
          <c:spPr>
            <a:solidFill>
              <a:srgbClr val="FFFF0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'T2.1'!$B$7:$F$7</c:f>
              <c:numCache>
                <c:formatCode>0.0</c:formatCode>
                <c:ptCount val="5"/>
                <c:pt idx="0">
                  <c:v>5.9666093096178443</c:v>
                </c:pt>
                <c:pt idx="1">
                  <c:v>3.36857838695546</c:v>
                </c:pt>
                <c:pt idx="3">
                  <c:v>5.344571813256012</c:v>
                </c:pt>
                <c:pt idx="4">
                  <c:v>4.0446881889065729</c:v>
                </c:pt>
              </c:numCache>
            </c:numRef>
          </c:val>
          <c:extLst>
            <c:ext xmlns:c16="http://schemas.microsoft.com/office/drawing/2014/chart" uri="{C3380CC4-5D6E-409C-BE32-E72D297353CC}">
              <c16:uniqueId val="{00000002-880D-4618-8D24-4A46FFA64B4B}"/>
            </c:ext>
          </c:extLst>
        </c:ser>
        <c:ser>
          <c:idx val="3"/>
          <c:order val="3"/>
          <c:tx>
            <c:strRef>
              <c:f>'T2.1'!$A$8</c:f>
              <c:strCache>
                <c:ptCount val="1"/>
                <c:pt idx="0">
                  <c:v>Some of the time</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'T2.1'!$B$8:$F$8</c:f>
              <c:numCache>
                <c:formatCode>0.0</c:formatCode>
                <c:ptCount val="5"/>
                <c:pt idx="0">
                  <c:v>11.276728343626255</c:v>
                </c:pt>
                <c:pt idx="1">
                  <c:v>11.033064606583626</c:v>
                </c:pt>
                <c:pt idx="3">
                  <c:v>8.9325992261460883</c:v>
                </c:pt>
                <c:pt idx="4">
                  <c:v>13.44369983670844</c:v>
                </c:pt>
              </c:numCache>
            </c:numRef>
          </c:val>
          <c:extLst>
            <c:ext xmlns:c16="http://schemas.microsoft.com/office/drawing/2014/chart" uri="{C3380CC4-5D6E-409C-BE32-E72D297353CC}">
              <c16:uniqueId val="{00000003-880D-4618-8D24-4A46FFA64B4B}"/>
            </c:ext>
          </c:extLst>
        </c:ser>
        <c:ser>
          <c:idx val="4"/>
          <c:order val="4"/>
          <c:tx>
            <c:strRef>
              <c:f>'T2.1'!$A$9</c:f>
              <c:strCache>
                <c:ptCount val="1"/>
                <c:pt idx="0">
                  <c:v>None of the time</c:v>
                </c:pt>
              </c:strCache>
            </c:strRef>
          </c:tx>
          <c:spPr>
            <a:solidFill>
              <a:srgbClr val="FF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880D-4618-8D24-4A46FFA64B4B}"/>
                </c:ext>
              </c:extLst>
            </c:dLbl>
            <c:dLbl>
              <c:idx val="1"/>
              <c:delete val="1"/>
              <c:extLst>
                <c:ext xmlns:c15="http://schemas.microsoft.com/office/drawing/2012/chart" uri="{CE6537A1-D6FC-4f65-9D91-7224C49458BB}"/>
                <c:ext xmlns:c16="http://schemas.microsoft.com/office/drawing/2014/chart" uri="{C3380CC4-5D6E-409C-BE32-E72D297353CC}">
                  <c16:uniqueId val="{00000005-880D-4618-8D24-4A46FFA64B4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'T2.1'!$B$9:$F$9</c:f>
              <c:numCache>
                <c:formatCode>0.0</c:formatCode>
                <c:ptCount val="5"/>
                <c:pt idx="0">
                  <c:v>1.8930807820531181</c:v>
                </c:pt>
                <c:pt idx="1">
                  <c:v>0.88936995497390836</c:v>
                </c:pt>
                <c:pt idx="3">
                  <c:v>8.2156208212487947</c:v>
                </c:pt>
                <c:pt idx="4">
                  <c:v>5.9647825952126299</c:v>
                </c:pt>
              </c:numCache>
            </c:numRef>
          </c:val>
          <c:extLst>
            <c:ext xmlns:c16="http://schemas.microsoft.com/office/drawing/2014/chart" uri="{C3380CC4-5D6E-409C-BE32-E72D297353CC}">
              <c16:uniqueId val="{00000006-880D-4618-8D24-4A46FFA64B4B}"/>
            </c:ext>
          </c:extLst>
        </c:ser>
        <c:ser>
          <c:idx val="5"/>
          <c:order val="5"/>
          <c:tx>
            <c:strRef>
              <c:f>'T2.1'!$A$10</c:f>
              <c:strCache>
                <c:ptCount val="1"/>
                <c:pt idx="0">
                  <c:v>Not Applicable (have not been in public)</c:v>
                </c:pt>
              </c:strCache>
            </c:strRef>
          </c:tx>
          <c:spPr>
            <a:solidFill>
              <a:schemeClr val="accent3"/>
            </a:solidFill>
            <a:ln>
              <a:noFill/>
            </a:ln>
            <a:effectLst/>
          </c:spPr>
          <c:invertIfNegative val="0"/>
          <c:dLbls>
            <c:delete val="1"/>
          </c:dLbls>
          <c:cat>
            <c:multiLvlStrRef>
              <c:f>'T2.1'!$B$3:$F$4</c:f>
              <c:multiLvlStrCache>
                <c:ptCount val="5"/>
                <c:lvl>
                  <c:pt idx="0">
                    <c:v>June</c:v>
                  </c:pt>
                  <c:pt idx="1">
                    <c:v>July</c:v>
                  </c:pt>
                  <c:pt idx="3">
                    <c:v>June</c:v>
                  </c:pt>
                  <c:pt idx="4">
                    <c:v>July</c:v>
                  </c:pt>
                </c:lvl>
                <c:lvl>
                  <c:pt idx="0">
                    <c:v>Wash hands with soap &amp; water after being in public</c:v>
                  </c:pt>
                  <c:pt idx="2">
                    <c:v>-</c:v>
                  </c:pt>
                  <c:pt idx="3">
                    <c:v>Wear a mask when in public</c:v>
                  </c:pt>
                </c:lvl>
              </c:multiLvlStrCache>
            </c:multiLvlStrRef>
          </c:cat>
          <c:val>
            <c:numRef>
              <c:f>'T2.1'!$B$10:$F$10</c:f>
              <c:numCache>
                <c:formatCode>0.0</c:formatCode>
                <c:ptCount val="5"/>
                <c:pt idx="0">
                  <c:v>4.1394869766359736</c:v>
                </c:pt>
                <c:pt idx="1">
                  <c:v>2.2277097918131754</c:v>
                </c:pt>
                <c:pt idx="3">
                  <c:v>5.2007520295973153</c:v>
                </c:pt>
                <c:pt idx="4">
                  <c:v>2.2277097918131741</c:v>
                </c:pt>
              </c:numCache>
            </c:numRef>
          </c:val>
          <c:extLst>
            <c:ext xmlns:c16="http://schemas.microsoft.com/office/drawing/2014/chart" uri="{C3380CC4-5D6E-409C-BE32-E72D297353CC}">
              <c16:uniqueId val="{00000007-880D-4618-8D24-4A46FFA64B4B}"/>
            </c:ext>
          </c:extLst>
        </c:ser>
        <c:dLbls>
          <c:dLblPos val="ctr"/>
          <c:showLegendKey val="0"/>
          <c:showVal val="1"/>
          <c:showCatName val="0"/>
          <c:showSerName val="0"/>
          <c:showPercent val="0"/>
          <c:showBubbleSize val="0"/>
        </c:dLbls>
        <c:gapWidth val="150"/>
        <c:overlap val="100"/>
        <c:axId val="603353712"/>
        <c:axId val="603354040"/>
      </c:barChart>
      <c:catAx>
        <c:axId val="60335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03354040"/>
        <c:crosses val="autoZero"/>
        <c:auto val="1"/>
        <c:lblAlgn val="ctr"/>
        <c:lblOffset val="100"/>
        <c:noMultiLvlLbl val="0"/>
      </c:catAx>
      <c:valAx>
        <c:axId val="6033540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03353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Return to Work by Sector </a:t>
            </a:r>
          </a:p>
          <a:p>
            <a:pPr>
              <a:defRPr/>
            </a:pPr>
            <a:r>
              <a:rPr lang="en-US" sz="1400" b="0" i="0" baseline="0">
                <a:effectLst/>
              </a:rPr>
              <a:t>(% of respondents not working in April/May)</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'F3.2'!$B$16</c:f>
              <c:strCache>
                <c:ptCount val="1"/>
                <c:pt idx="0">
                  <c:v>June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'F3.2'!$C$14:$G$14</c:f>
              <c:strCache>
                <c:ptCount val="5"/>
                <c:pt idx="0">
                  <c:v>Still not working</c:v>
                </c:pt>
                <c:pt idx="1">
                  <c:v>Working in agriculture</c:v>
                </c:pt>
                <c:pt idx="2">
                  <c:v>Working in industry</c:v>
                </c:pt>
                <c:pt idx="3">
                  <c:v>Working in commerce</c:v>
                </c:pt>
                <c:pt idx="4">
                  <c:v>Working in services</c:v>
                </c:pt>
              </c:strCache>
            </c:strRef>
          </c:cat>
          <c:val>
            <c:numRef>
              <c:f>'F3.2'!$C$16:$G$16</c:f>
              <c:numCache>
                <c:formatCode>0.0</c:formatCode>
                <c:ptCount val="5"/>
                <c:pt idx="0">
                  <c:v>40.4</c:v>
                </c:pt>
                <c:pt idx="1">
                  <c:v>22.6</c:v>
                </c:pt>
                <c:pt idx="2">
                  <c:v>4.4000000000000004</c:v>
                </c:pt>
                <c:pt idx="3">
                  <c:v>17.2</c:v>
                </c:pt>
                <c:pt idx="4">
                  <c:v>15.4</c:v>
                </c:pt>
              </c:numCache>
            </c:numRef>
          </c:val>
          <c:extLst>
            <c:ext xmlns:c16="http://schemas.microsoft.com/office/drawing/2014/chart" uri="{C3380CC4-5D6E-409C-BE32-E72D297353CC}">
              <c16:uniqueId val="{00000000-20E7-47F7-A59A-7D4FD8624C9D}"/>
            </c:ext>
          </c:extLst>
        </c:ser>
        <c:ser>
          <c:idx val="1"/>
          <c:order val="1"/>
          <c:tx>
            <c:strRef>
              <c:f>'F3.2'!$B$15</c:f>
              <c:strCache>
                <c:ptCount val="1"/>
                <c:pt idx="0">
                  <c:v>July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'F3.2'!$C$14:$G$14</c:f>
              <c:strCache>
                <c:ptCount val="5"/>
                <c:pt idx="0">
                  <c:v>Still not working</c:v>
                </c:pt>
                <c:pt idx="1">
                  <c:v>Working in agriculture</c:v>
                </c:pt>
                <c:pt idx="2">
                  <c:v>Working in industry</c:v>
                </c:pt>
                <c:pt idx="3">
                  <c:v>Working in commerce</c:v>
                </c:pt>
                <c:pt idx="4">
                  <c:v>Working in services</c:v>
                </c:pt>
              </c:strCache>
            </c:strRef>
          </c:cat>
          <c:val>
            <c:numRef>
              <c:f>'F3.2'!$C$15:$G$15</c:f>
              <c:numCache>
                <c:formatCode>0.0</c:formatCode>
                <c:ptCount val="5"/>
                <c:pt idx="0">
                  <c:v>23.875977539555748</c:v>
                </c:pt>
                <c:pt idx="1">
                  <c:v>47.95508133166512</c:v>
                </c:pt>
                <c:pt idx="2">
                  <c:v>3.7750096781670432</c:v>
                </c:pt>
                <c:pt idx="3">
                  <c:v>12.348375205565032</c:v>
                </c:pt>
                <c:pt idx="4">
                  <c:v>12.045556245047061</c:v>
                </c:pt>
              </c:numCache>
            </c:numRef>
          </c:val>
          <c:extLst>
            <c:ext xmlns:c16="http://schemas.microsoft.com/office/drawing/2014/chart" uri="{C3380CC4-5D6E-409C-BE32-E72D297353CC}">
              <c16:uniqueId val="{00000001-20E7-47F7-A59A-7D4FD8624C9D}"/>
            </c:ext>
          </c:extLst>
        </c:ser>
        <c:dLbls>
          <c:dLblPos val="outEnd"/>
          <c:showLegendKey val="0"/>
          <c:showVal val="1"/>
          <c:showCatName val="0"/>
          <c:showSerName val="0"/>
          <c:showPercent val="0"/>
          <c:showBubbleSize val="0"/>
        </c:dLbls>
        <c:gapWidth val="219"/>
        <c:overlap val="-27"/>
        <c:axId val="789951976"/>
        <c:axId val="789952304"/>
      </c:barChart>
      <c:catAx>
        <c:axId val="78995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952304"/>
        <c:crosses val="autoZero"/>
        <c:auto val="1"/>
        <c:lblAlgn val="ctr"/>
        <c:lblOffset val="100"/>
        <c:noMultiLvlLbl val="0"/>
      </c:catAx>
      <c:valAx>
        <c:axId val="78995230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95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Hours Worked Compared to before Mid-March</a:t>
            </a:r>
          </a:p>
          <a:p>
            <a:pPr>
              <a:defRPr/>
            </a:pPr>
            <a:r>
              <a:rPr lang="en-US"/>
              <a:t>(% of wage workers in July)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'T3.15'!$A$4</c:f>
              <c:strCache>
                <c:ptCount val="1"/>
                <c:pt idx="0">
                  <c:v>All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B8-4F83-8DED-8111D9DF36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B8-4F83-8DED-8111D9DF36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B8-4F83-8DED-8111D9DF363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'T3.15'!$B$3:$D$3</c:f>
              <c:strCache>
                <c:ptCount val="3"/>
                <c:pt idx="0">
                  <c:v>More</c:v>
                </c:pt>
                <c:pt idx="1">
                  <c:v>Same</c:v>
                </c:pt>
                <c:pt idx="2">
                  <c:v>Less</c:v>
                </c:pt>
              </c:strCache>
            </c:strRef>
          </c:cat>
          <c:val>
            <c:numRef>
              <c:f>'T3.15'!$B$4:$D$4</c:f>
              <c:numCache>
                <c:formatCode>0%</c:formatCode>
                <c:ptCount val="3"/>
                <c:pt idx="0">
                  <c:v>0.107776109217328</c:v>
                </c:pt>
                <c:pt idx="1">
                  <c:v>0.40364008984143845</c:v>
                </c:pt>
                <c:pt idx="2">
                  <c:v>0.48858380094123338</c:v>
                </c:pt>
              </c:numCache>
            </c:numRef>
          </c:val>
          <c:extLst>
            <c:ext xmlns:c16="http://schemas.microsoft.com/office/drawing/2014/chart" uri="{C3380CC4-5D6E-409C-BE32-E72D297353CC}">
              <c16:uniqueId val="{00000006-60B8-4F83-8DED-8111D9DF363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COVID-19 Preventative Measures taken by employer</a:t>
            </a:r>
          </a:p>
          <a:p>
            <a:pPr>
              <a:defRPr/>
            </a:pPr>
            <a:r>
              <a:rPr lang="en-US"/>
              <a:t>(%</a:t>
            </a:r>
            <a:r>
              <a:rPr lang="en-US" baseline="0"/>
              <a:t> of wage workers in July 2020)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'T3.16'!$A$3:$A$11</c15:sqref>
                  </c15:fullRef>
                </c:ext>
              </c:extLst>
              <c:f>('T3.16'!$A$3:$A$8,'T3.16'!$A$10:$A$11)</c:f>
              <c:strCache>
                <c:ptCount val="8"/>
                <c:pt idx="0">
                  <c:v>Use of disinfectant for cleaning</c:v>
                </c:pt>
                <c:pt idx="1">
                  <c:v>Provide hand sanitizer</c:v>
                </c:pt>
                <c:pt idx="2">
                  <c:v>Raising awareness about preventative measures</c:v>
                </c:pt>
                <c:pt idx="3">
                  <c:v>Provide masks</c:v>
                </c:pt>
                <c:pt idx="4">
                  <c:v>Provide gloves</c:v>
                </c:pt>
                <c:pt idx="5">
                  <c:v>Allowed to work from home</c:v>
                </c:pt>
                <c:pt idx="6">
                  <c:v>None (employer not taking any  measures)</c:v>
                </c:pt>
                <c:pt idx="7">
                  <c:v>Other</c:v>
                </c:pt>
              </c:strCache>
            </c:strRef>
          </c:cat>
          <c:val>
            <c:numRef>
              <c:extLst>
                <c:ext xmlns:c15="http://schemas.microsoft.com/office/drawing/2012/chart" uri="{02D57815-91ED-43cb-92C2-25804820EDAC}">
                  <c15:fullRef>
                    <c15:sqref>'T3.16'!$B$3:$B$11</c15:sqref>
                  </c15:fullRef>
                </c:ext>
              </c:extLst>
              <c:f>('T3.16'!$B$3:$B$8,'T3.16'!$B$10:$B$11)</c:f>
              <c:numCache>
                <c:formatCode>0.0</c:formatCode>
                <c:ptCount val="8"/>
                <c:pt idx="0">
                  <c:v>72.971421666728602</c:v>
                </c:pt>
                <c:pt idx="1">
                  <c:v>87.364851291256272</c:v>
                </c:pt>
                <c:pt idx="2">
                  <c:v>67.002866607957102</c:v>
                </c:pt>
                <c:pt idx="3">
                  <c:v>61.125218089241883</c:v>
                </c:pt>
                <c:pt idx="4">
                  <c:v>48.861746903999055</c:v>
                </c:pt>
                <c:pt idx="5">
                  <c:v>28.652550389692777</c:v>
                </c:pt>
                <c:pt idx="6">
                  <c:v>7.8214522828050663</c:v>
                </c:pt>
                <c:pt idx="7">
                  <c:v>11.18919990774924</c:v>
                </c:pt>
              </c:numCache>
            </c:numRef>
          </c:val>
          <c:extLst>
            <c:ext xmlns:c16="http://schemas.microsoft.com/office/drawing/2014/chart" uri="{C3380CC4-5D6E-409C-BE32-E72D297353CC}">
              <c16:uniqueId val="{00000000-428F-4D1D-B4D8-04CEA549C0F7}"/>
            </c:ext>
          </c:extLst>
        </c:ser>
        <c:dLbls>
          <c:showLegendKey val="0"/>
          <c:showVal val="0"/>
          <c:showCatName val="0"/>
          <c:showSerName val="0"/>
          <c:showPercent val="0"/>
          <c:showBubbleSize val="0"/>
        </c:dLbls>
        <c:gapWidth val="219"/>
        <c:overlap val="-27"/>
        <c:axId val="997254303"/>
        <c:axId val="1012546927"/>
      </c:barChart>
      <c:catAx>
        <c:axId val="997254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2546927"/>
        <c:crosses val="autoZero"/>
        <c:auto val="1"/>
        <c:lblAlgn val="ctr"/>
        <c:lblOffset val="100"/>
        <c:noMultiLvlLbl val="0"/>
      </c:catAx>
      <c:valAx>
        <c:axId val="1012546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72543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SV" sz="1800" b="0" i="0" baseline="0">
                <a:effectLst/>
              </a:rPr>
              <a:t>Non-Farm Business Status in July</a:t>
            </a:r>
          </a:p>
          <a:p>
            <a:pPr>
              <a:defRPr/>
            </a:pPr>
            <a:r>
              <a:rPr lang="es-SV" sz="1400" b="0" i="0" baseline="0">
                <a:effectLst/>
              </a:rPr>
              <a:t>(% of Households with Non-Farm Business in 2020)</a:t>
            </a:r>
            <a:endParaRPr lang="en-US" sz="1400">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564571272562561E-2"/>
          <c:y val="0.16199115153612298"/>
          <c:w val="0.8403271222302886"/>
          <c:h val="0.74224442743813801"/>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46-4890-AE3C-E40B7F626C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46-4890-AE3C-E40B7F626CE4}"/>
              </c:ext>
            </c:extLst>
          </c:dPt>
          <c:dPt>
            <c:idx val="2"/>
            <c:bubble3D val="0"/>
            <c:spPr>
              <a:solidFill>
                <a:srgbClr val="7030A0"/>
              </a:solidFill>
              <a:ln w="19050">
                <a:solidFill>
                  <a:schemeClr val="lt1"/>
                </a:solidFill>
              </a:ln>
              <a:effectLst/>
            </c:spPr>
            <c:extLst>
              <c:ext xmlns:c16="http://schemas.microsoft.com/office/drawing/2014/chart" uri="{C3380CC4-5D6E-409C-BE32-E72D297353CC}">
                <c16:uniqueId val="{00000005-2946-4890-AE3C-E40B7F626CE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46-4890-AE3C-E40B7F626CE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46-4890-AE3C-E40B7F626CE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946-4890-AE3C-E40B7F626CE4}"/>
              </c:ext>
            </c:extLst>
          </c:dPt>
          <c:dPt>
            <c:idx val="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D-2946-4890-AE3C-E40B7F626CE4}"/>
              </c:ext>
            </c:extLst>
          </c:dPt>
          <c:dLbls>
            <c:dLbl>
              <c:idx val="0"/>
              <c:layout>
                <c:manualLayout>
                  <c:x val="8.5011009311568395E-2"/>
                  <c:y val="-0.2637825913784123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46-4890-AE3C-E40B7F626CE4}"/>
                </c:ext>
              </c:extLst>
            </c:dLbl>
            <c:dLbl>
              <c:idx val="1"/>
              <c:layout>
                <c:manualLayout>
                  <c:x val="0.11602643535729038"/>
                  <c:y val="0.2078104414963693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46-4890-AE3C-E40B7F626CE4}"/>
                </c:ext>
              </c:extLst>
            </c:dLbl>
            <c:dLbl>
              <c:idx val="2"/>
              <c:layout>
                <c:manualLayout>
                  <c:x val="1.7690223666279634E-2"/>
                  <c:y val="4.288096040524117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46-4890-AE3C-E40B7F626CE4}"/>
                </c:ext>
              </c:extLst>
            </c:dLbl>
            <c:dLbl>
              <c:idx val="5"/>
              <c:layout>
                <c:manualLayout>
                  <c:x val="-7.8810012126766624E-2"/>
                  <c:y val="-4.2320153803731733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0835303388494878"/>
                      <c:h val="0.20462043841313451"/>
                    </c:manualLayout>
                  </c15:layout>
                </c:ext>
                <c:ext xmlns:c16="http://schemas.microsoft.com/office/drawing/2014/chart" uri="{C3380CC4-5D6E-409C-BE32-E72D297353CC}">
                  <c16:uniqueId val="{0000000B-2946-4890-AE3C-E40B7F626CE4}"/>
                </c:ext>
              </c:extLst>
            </c:dLbl>
            <c:dLbl>
              <c:idx val="6"/>
              <c:tx>
                <c:rich>
                  <a:bodyPr/>
                  <a:lstStyle/>
                  <a:p>
                    <a:r>
                      <a:rPr lang="en-US" baseline="0"/>
                      <a:t>Currently closed, </a:t>
                    </a:r>
                    <a:fld id="{441BA988-DEEE-42CE-B200-889DCE6725C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946-4890-AE3C-E40B7F626CE4}"/>
                </c:ext>
              </c:extLst>
            </c:dLbl>
            <c:dLbl>
              <c:idx val="7"/>
              <c:tx>
                <c:rich>
                  <a:bodyPr/>
                  <a:lstStyle/>
                  <a:p>
                    <a:r>
                      <a:rPr lang="en-US"/>
                      <a:t>Churning</a:t>
                    </a:r>
                    <a:r>
                      <a:rPr lang="en-US" baseline="0"/>
                      <a:t>, </a:t>
                    </a:r>
                    <a:fld id="{5E8D6141-A2FE-41DA-9634-A89B9B417F76}"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2946-4890-AE3C-E40B7F626CE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'T4.2'!$A$15:$A$20</c:f>
              <c:strCache>
                <c:ptCount val="6"/>
                <c:pt idx="0">
                  <c:v>Operating since April/May</c:v>
                </c:pt>
                <c:pt idx="1">
                  <c:v>Operating since June</c:v>
                </c:pt>
                <c:pt idx="2">
                  <c:v>Operating since July</c:v>
                </c:pt>
                <c:pt idx="3">
                  <c:v>Closed-Opened-Closed</c:v>
                </c:pt>
                <c:pt idx="4">
                  <c:v>Opened-Closed-Closed</c:v>
                </c:pt>
                <c:pt idx="5">
                  <c:v>Closed since outbreak</c:v>
                </c:pt>
              </c:strCache>
            </c:strRef>
          </c:cat>
          <c:val>
            <c:numRef>
              <c:f>'T4.2'!$B$15:$B$20</c:f>
              <c:numCache>
                <c:formatCode>0.0%</c:formatCode>
                <c:ptCount val="6"/>
                <c:pt idx="0">
                  <c:v>0.39553618818332115</c:v>
                </c:pt>
                <c:pt idx="1">
                  <c:v>0.30247024198539324</c:v>
                </c:pt>
                <c:pt idx="2">
                  <c:v>6.9666767184815487E-2</c:v>
                </c:pt>
                <c:pt idx="3">
                  <c:v>9.7002843649244636E-2</c:v>
                </c:pt>
                <c:pt idx="4">
                  <c:v>9.8072414661476148E-2</c:v>
                </c:pt>
                <c:pt idx="5">
                  <c:v>3.7251544335749481E-2</c:v>
                </c:pt>
              </c:numCache>
            </c:numRef>
          </c:val>
          <c:extLst>
            <c:ext xmlns:c16="http://schemas.microsoft.com/office/drawing/2014/chart" uri="{C3380CC4-5D6E-409C-BE32-E72D297353CC}">
              <c16:uniqueId val="{0000000F-2946-4890-AE3C-E40B7F626CE4}"/>
            </c:ext>
          </c:extLst>
        </c:ser>
        <c:dLbls>
          <c:showLegendKey val="0"/>
          <c:showVal val="0"/>
          <c:showCatName val="0"/>
          <c:showSerName val="0"/>
          <c:showPercent val="0"/>
          <c:showBubbleSize val="0"/>
          <c:showLeaderLines val="1"/>
        </c:dLbls>
        <c:gapWidth val="100"/>
        <c:splitType val="pos"/>
        <c:splitPos val="3"/>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Lack of Accessability to Farming Inputs, 2020 Agriculture Season</a:t>
            </a:r>
          </a:p>
          <a:p>
            <a:pPr>
              <a:defRPr/>
            </a:pPr>
            <a:r>
              <a:rPr lang="en-US" sz="1200" b="0"/>
              <a:t>(% HHs that needed at least </a:t>
            </a:r>
            <a:r>
              <a:rPr lang="en-US" sz="1200" b="0" baseline="0"/>
              <a:t>1 input, July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'T4.15'!$A$6</c:f>
              <c:strCache>
                <c:ptCount val="1"/>
                <c:pt idx="0">
                  <c:v>only 1 input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'T4.15'!$D$2:$H$4</c:f>
              <c:multiLvlStrCache>
                <c:ptCount val="5"/>
                <c:lvl>
                  <c:pt idx="0">
                    <c:v>Q1 - Poorest</c:v>
                  </c:pt>
                  <c:pt idx="1">
                    <c:v>Q2 - Poorer</c:v>
                  </c:pt>
                  <c:pt idx="2">
                    <c:v>Q3 - Middle</c:v>
                  </c:pt>
                  <c:pt idx="3">
                    <c:v>Q4 - Richer</c:v>
                  </c:pt>
                  <c:pt idx="4">
                    <c:v>Q5 - Richest</c:v>
                  </c:pt>
                </c:lvl>
                <c:lvl>
                  <c:pt idx="0">
                    <c:v>By (GHS-P) consumption quintiles</c:v>
                  </c:pt>
                </c:lvl>
              </c:multiLvlStrCache>
            </c:multiLvlStrRef>
          </c:cat>
          <c:val>
            <c:numRef>
              <c:f>'T4.15'!$D$6:$H$6</c:f>
              <c:numCache>
                <c:formatCode>#,##0.0</c:formatCode>
                <c:ptCount val="5"/>
                <c:pt idx="0">
                  <c:v>26.575517445309167</c:v>
                </c:pt>
                <c:pt idx="1">
                  <c:v>28.082785494447855</c:v>
                </c:pt>
                <c:pt idx="2">
                  <c:v>21.996613901629058</c:v>
                </c:pt>
                <c:pt idx="3">
                  <c:v>22.383196632808453</c:v>
                </c:pt>
                <c:pt idx="4">
                  <c:v>23.917006367549032</c:v>
                </c:pt>
              </c:numCache>
            </c:numRef>
          </c:val>
          <c:extLst>
            <c:ext xmlns:c16="http://schemas.microsoft.com/office/drawing/2014/chart" uri="{C3380CC4-5D6E-409C-BE32-E72D297353CC}">
              <c16:uniqueId val="{00000000-973E-4059-8566-7691E61751ED}"/>
            </c:ext>
          </c:extLst>
        </c:ser>
        <c:ser>
          <c:idx val="1"/>
          <c:order val="1"/>
          <c:tx>
            <c:strRef>
              <c:f>'T4.15'!$A$7</c:f>
              <c:strCache>
                <c:ptCount val="1"/>
                <c:pt idx="0">
                  <c:v>2 - 3 inputs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'T4.15'!$D$2:$H$4</c:f>
              <c:multiLvlStrCache>
                <c:ptCount val="5"/>
                <c:lvl>
                  <c:pt idx="0">
                    <c:v>Q1 - Poorest</c:v>
                  </c:pt>
                  <c:pt idx="1">
                    <c:v>Q2 - Poorer</c:v>
                  </c:pt>
                  <c:pt idx="2">
                    <c:v>Q3 - Middle</c:v>
                  </c:pt>
                  <c:pt idx="3">
                    <c:v>Q4 - Richer</c:v>
                  </c:pt>
                  <c:pt idx="4">
                    <c:v>Q5 - Richest</c:v>
                  </c:pt>
                </c:lvl>
                <c:lvl>
                  <c:pt idx="0">
                    <c:v>By (GHS-P) consumption quintiles</c:v>
                  </c:pt>
                </c:lvl>
              </c:multiLvlStrCache>
            </c:multiLvlStrRef>
          </c:cat>
          <c:val>
            <c:numRef>
              <c:f>'T4.15'!$D$7:$H$7</c:f>
              <c:numCache>
                <c:formatCode>#,##0.0</c:formatCode>
                <c:ptCount val="5"/>
                <c:pt idx="0">
                  <c:v>42.316060519807785</c:v>
                </c:pt>
                <c:pt idx="1">
                  <c:v>29.024593708794061</c:v>
                </c:pt>
                <c:pt idx="2">
                  <c:v>36.548250211931808</c:v>
                </c:pt>
                <c:pt idx="3">
                  <c:v>27.123736995610781</c:v>
                </c:pt>
                <c:pt idx="4">
                  <c:v>19.791329956817783</c:v>
                </c:pt>
              </c:numCache>
            </c:numRef>
          </c:val>
          <c:extLst>
            <c:ext xmlns:c16="http://schemas.microsoft.com/office/drawing/2014/chart" uri="{C3380CC4-5D6E-409C-BE32-E72D297353CC}">
              <c16:uniqueId val="{00000001-973E-4059-8566-7691E61751ED}"/>
            </c:ext>
          </c:extLst>
        </c:ser>
        <c:ser>
          <c:idx val="2"/>
          <c:order val="2"/>
          <c:tx>
            <c:strRef>
              <c:f>'T4.15'!$A$8</c:f>
              <c:strCache>
                <c:ptCount val="1"/>
                <c:pt idx="0">
                  <c:v>4 - 5 inputs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'T4.15'!$D$2:$H$4</c:f>
              <c:multiLvlStrCache>
                <c:ptCount val="5"/>
                <c:lvl>
                  <c:pt idx="0">
                    <c:v>Q1 - Poorest</c:v>
                  </c:pt>
                  <c:pt idx="1">
                    <c:v>Q2 - Poorer</c:v>
                  </c:pt>
                  <c:pt idx="2">
                    <c:v>Q3 - Middle</c:v>
                  </c:pt>
                  <c:pt idx="3">
                    <c:v>Q4 - Richer</c:v>
                  </c:pt>
                  <c:pt idx="4">
                    <c:v>Q5 - Richest</c:v>
                  </c:pt>
                </c:lvl>
                <c:lvl>
                  <c:pt idx="0">
                    <c:v>By (GHS-P) consumption quintiles</c:v>
                  </c:pt>
                </c:lvl>
              </c:multiLvlStrCache>
            </c:multiLvlStrRef>
          </c:cat>
          <c:val>
            <c:numRef>
              <c:f>'T4.15'!$D$8:$H$8</c:f>
              <c:numCache>
                <c:formatCode>#,##0.0</c:formatCode>
                <c:ptCount val="5"/>
                <c:pt idx="0">
                  <c:v>11.91490477301949</c:v>
                </c:pt>
                <c:pt idx="1">
                  <c:v>19.75043981648631</c:v>
                </c:pt>
                <c:pt idx="2">
                  <c:v>9.0584448199814709</c:v>
                </c:pt>
                <c:pt idx="3">
                  <c:v>9.5662228331158108</c:v>
                </c:pt>
                <c:pt idx="4">
                  <c:v>5.4503020812473375</c:v>
                </c:pt>
              </c:numCache>
            </c:numRef>
          </c:val>
          <c:extLst>
            <c:ext xmlns:c16="http://schemas.microsoft.com/office/drawing/2014/chart" uri="{C3380CC4-5D6E-409C-BE32-E72D297353CC}">
              <c16:uniqueId val="{00000002-973E-4059-8566-7691E61751ED}"/>
            </c:ext>
          </c:extLst>
        </c:ser>
        <c:dLbls>
          <c:dLblPos val="ctr"/>
          <c:showLegendKey val="0"/>
          <c:showVal val="1"/>
          <c:showCatName val="0"/>
          <c:showSerName val="0"/>
          <c:showPercent val="0"/>
          <c:showBubbleSize val="0"/>
        </c:dLbls>
        <c:gapWidth val="219"/>
        <c:overlap val="100"/>
        <c:axId val="474912159"/>
        <c:axId val="1064220351"/>
      </c:barChart>
      <c:catAx>
        <c:axId val="474912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220351"/>
        <c:crosses val="autoZero"/>
        <c:auto val="1"/>
        <c:lblAlgn val="ctr"/>
        <c:lblOffset val="100"/>
        <c:noMultiLvlLbl val="0"/>
      </c:catAx>
      <c:valAx>
        <c:axId val="106422035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912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Nets and Livelihood</a:t>
            </a:r>
            <a:r>
              <a:rPr lang="en-US" baseline="0"/>
              <a:t> Sources</a:t>
            </a:r>
          </a:p>
          <a:p>
            <a:pPr>
              <a:defRPr/>
            </a:pPr>
            <a:r>
              <a:rPr lang="en-US" sz="1200" baseline="0"/>
              <a:t>(% of households)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'F5.1'!$C$2:$C$3</c:f>
              <c:strCache>
                <c:ptCount val="2"/>
                <c:pt idx="0">
                  <c:v>Apr/May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'F5.1'!$A$4:$B$11</c:f>
              <c:multiLvlStrCache>
                <c:ptCount val="8"/>
                <c:lvl>
                  <c:pt idx="0">
                    <c:v>Food</c:v>
                  </c:pt>
                  <c:pt idx="1">
                    <c:v>Direct cash transfers</c:v>
                  </c:pt>
                  <c:pt idx="2">
                    <c:v>Other in-kind (not food) transfers</c:v>
                  </c:pt>
                  <c:pt idx="3">
                    <c:v>Remittances from abroad </c:v>
                  </c:pt>
                  <c:pt idx="4">
                    <c:v>Remittances from family within the country </c:v>
                  </c:pt>
                  <c:pt idx="5">
                    <c:v>Assistance from other individuals</c:v>
                  </c:pt>
                  <c:pt idx="6">
                    <c:v>Income from savings, properties, investments </c:v>
                  </c:pt>
                  <c:pt idx="7">
                    <c:v>Pension </c:v>
                  </c:pt>
                </c:lvl>
                <c:lvl>
                  <c:pt idx="0">
                    <c:v>Safety nets</c:v>
                  </c:pt>
                  <c:pt idx="3">
                    <c:v>Livelihood sources</c:v>
                  </c:pt>
                </c:lvl>
              </c:multiLvlStrCache>
            </c:multiLvlStrRef>
          </c:cat>
          <c:val>
            <c:numRef>
              <c:f>'F5.1'!$C$4:$C$11</c:f>
              <c:numCache>
                <c:formatCode>0.0</c:formatCode>
                <c:ptCount val="8"/>
                <c:pt idx="0">
                  <c:v>12.285310501514914</c:v>
                </c:pt>
                <c:pt idx="1">
                  <c:v>2.225218591315381</c:v>
                </c:pt>
                <c:pt idx="2">
                  <c:v>0.82047322398811195</c:v>
                </c:pt>
                <c:pt idx="3">
                  <c:v>3.3906021677034035</c:v>
                </c:pt>
                <c:pt idx="4">
                  <c:v>21.786787825902479</c:v>
                </c:pt>
                <c:pt idx="5">
                  <c:v>21.641517898116231</c:v>
                </c:pt>
                <c:pt idx="6">
                  <c:v>14.404399523254133</c:v>
                </c:pt>
                <c:pt idx="7">
                  <c:v>4.1114288272558115</c:v>
                </c:pt>
              </c:numCache>
            </c:numRef>
          </c:val>
          <c:extLst>
            <c:ext xmlns:c16="http://schemas.microsoft.com/office/drawing/2014/chart" uri="{C3380CC4-5D6E-409C-BE32-E72D297353CC}">
              <c16:uniqueId val="{00000000-3EA5-4BC8-8E87-85D29AF8DBD4}"/>
            </c:ext>
          </c:extLst>
        </c:ser>
        <c:ser>
          <c:idx val="1"/>
          <c:order val="1"/>
          <c:tx>
            <c:strRef>
              <c:f>'F5.1'!$D$2:$D$3</c:f>
              <c:strCache>
                <c:ptCount val="2"/>
                <c:pt idx="0">
                  <c:v>June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'F5.1'!$A$4:$B$11</c:f>
              <c:multiLvlStrCache>
                <c:ptCount val="8"/>
                <c:lvl>
                  <c:pt idx="0">
                    <c:v>Food</c:v>
                  </c:pt>
                  <c:pt idx="1">
                    <c:v>Direct cash transfers</c:v>
                  </c:pt>
                  <c:pt idx="2">
                    <c:v>Other in-kind (not food) transfers</c:v>
                  </c:pt>
                  <c:pt idx="3">
                    <c:v>Remittances from abroad </c:v>
                  </c:pt>
                  <c:pt idx="4">
                    <c:v>Remittances from family within the country </c:v>
                  </c:pt>
                  <c:pt idx="5">
                    <c:v>Assistance from other individuals</c:v>
                  </c:pt>
                  <c:pt idx="6">
                    <c:v>Income from savings, properties, investments </c:v>
                  </c:pt>
                  <c:pt idx="7">
                    <c:v>Pension </c:v>
                  </c:pt>
                </c:lvl>
                <c:lvl>
                  <c:pt idx="0">
                    <c:v>Safety nets</c:v>
                  </c:pt>
                  <c:pt idx="3">
                    <c:v>Livelihood sources</c:v>
                  </c:pt>
                </c:lvl>
              </c:multiLvlStrCache>
            </c:multiLvlStrRef>
          </c:cat>
          <c:val>
            <c:numRef>
              <c:f>'F5.1'!$D$4:$D$11</c:f>
              <c:numCache>
                <c:formatCode>0.0</c:formatCode>
                <c:ptCount val="8"/>
                <c:pt idx="0">
                  <c:v>13.316655791075529</c:v>
                </c:pt>
                <c:pt idx="1">
                  <c:v>1.8303673623805765</c:v>
                </c:pt>
                <c:pt idx="2">
                  <c:v>1.2997032338084045</c:v>
                </c:pt>
                <c:pt idx="3">
                  <c:v>3.6480906500783337</c:v>
                </c:pt>
                <c:pt idx="4">
                  <c:v>17.170300192970675</c:v>
                </c:pt>
                <c:pt idx="5">
                  <c:v>25.918609114185511</c:v>
                </c:pt>
                <c:pt idx="6">
                  <c:v>16.830523263044526</c:v>
                </c:pt>
                <c:pt idx="7">
                  <c:v>3.9507242207386302</c:v>
                </c:pt>
              </c:numCache>
            </c:numRef>
          </c:val>
          <c:extLst>
            <c:ext xmlns:c16="http://schemas.microsoft.com/office/drawing/2014/chart" uri="{C3380CC4-5D6E-409C-BE32-E72D297353CC}">
              <c16:uniqueId val="{00000001-3EA5-4BC8-8E87-85D29AF8DBD4}"/>
            </c:ext>
          </c:extLst>
        </c:ser>
        <c:ser>
          <c:idx val="2"/>
          <c:order val="2"/>
          <c:tx>
            <c:strRef>
              <c:f>'F5.1'!$E$2:$E$3</c:f>
              <c:strCache>
                <c:ptCount val="2"/>
                <c:pt idx="0">
                  <c:v>July</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'F5.1'!$A$4:$B$11</c:f>
              <c:multiLvlStrCache>
                <c:ptCount val="8"/>
                <c:lvl>
                  <c:pt idx="0">
                    <c:v>Food</c:v>
                  </c:pt>
                  <c:pt idx="1">
                    <c:v>Direct cash transfers</c:v>
                  </c:pt>
                  <c:pt idx="2">
                    <c:v>Other in-kind (not food) transfers</c:v>
                  </c:pt>
                  <c:pt idx="3">
                    <c:v>Remittances from abroad </c:v>
                  </c:pt>
                  <c:pt idx="4">
                    <c:v>Remittances from family within the country </c:v>
                  </c:pt>
                  <c:pt idx="5">
                    <c:v>Assistance from other individuals</c:v>
                  </c:pt>
                  <c:pt idx="6">
                    <c:v>Income from savings, properties, investments </c:v>
                  </c:pt>
                  <c:pt idx="7">
                    <c:v>Pension </c:v>
                  </c:pt>
                </c:lvl>
                <c:lvl>
                  <c:pt idx="0">
                    <c:v>Safety nets</c:v>
                  </c:pt>
                  <c:pt idx="3">
                    <c:v>Livelihood sources</c:v>
                  </c:pt>
                </c:lvl>
              </c:multiLvlStrCache>
            </c:multiLvlStrRef>
          </c:cat>
          <c:val>
            <c:numRef>
              <c:f>'F5.1'!$E$4:$E$11</c:f>
              <c:numCache>
                <c:formatCode>0.0</c:formatCode>
                <c:ptCount val="8"/>
                <c:pt idx="0">
                  <c:v>5.5502111628844375</c:v>
                </c:pt>
                <c:pt idx="1">
                  <c:v>1.6922528842778759</c:v>
                </c:pt>
                <c:pt idx="2">
                  <c:v>1.8915227961024734</c:v>
                </c:pt>
                <c:pt idx="3">
                  <c:v>1.0770545348157397</c:v>
                </c:pt>
                <c:pt idx="4">
                  <c:v>11.939604992803007</c:v>
                </c:pt>
                <c:pt idx="5">
                  <c:v>20.735853033668345</c:v>
                </c:pt>
                <c:pt idx="6">
                  <c:v>19.160206794512764</c:v>
                </c:pt>
                <c:pt idx="7">
                  <c:v>3.9989895184312214</c:v>
                </c:pt>
              </c:numCache>
            </c:numRef>
          </c:val>
          <c:extLst>
            <c:ext xmlns:c16="http://schemas.microsoft.com/office/drawing/2014/chart" uri="{C3380CC4-5D6E-409C-BE32-E72D297353CC}">
              <c16:uniqueId val="{00000002-3EA5-4BC8-8E87-85D29AF8DBD4}"/>
            </c:ext>
          </c:extLst>
        </c:ser>
        <c:dLbls>
          <c:showLegendKey val="0"/>
          <c:showVal val="1"/>
          <c:showCatName val="0"/>
          <c:showSerName val="0"/>
          <c:showPercent val="0"/>
          <c:showBubbleSize val="0"/>
        </c:dLbls>
        <c:gapWidth val="150"/>
        <c:overlap val="-25"/>
        <c:axId val="2126367999"/>
        <c:axId val="2124856623"/>
      </c:barChart>
      <c:catAx>
        <c:axId val="212636799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4856623"/>
        <c:crosses val="autoZero"/>
        <c:auto val="1"/>
        <c:lblAlgn val="ctr"/>
        <c:lblOffset val="100"/>
        <c:noMultiLvlLbl val="0"/>
      </c:catAx>
      <c:valAx>
        <c:axId val="2124856623"/>
        <c:scaling>
          <c:orientation val="minMax"/>
        </c:scaling>
        <c:delete val="1"/>
        <c:axPos val="t"/>
        <c:numFmt formatCode="0.0" sourceLinked="1"/>
        <c:majorTickMark val="none"/>
        <c:minorTickMark val="none"/>
        <c:tickLblPos val="nextTo"/>
        <c:crossAx val="212636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Number of schocks per HH, by GHS consumption quintiles</a:t>
            </a:r>
          </a:p>
        </c:rich>
      </c:tx>
      <c:layout>
        <c:manualLayout>
          <c:xMode val="edge"/>
          <c:yMode val="edge"/>
          <c:x val="0.1279043600562588"/>
          <c:y val="3.26340326340326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'F5.2'!$C$2</c:f>
              <c:strCache>
                <c:ptCount val="1"/>
                <c:pt idx="0">
                  <c:v>Between 
Jan 2017 &amp; Jan 2019*</c:v>
                </c:pt>
              </c:strCache>
            </c:strRef>
          </c:tx>
          <c:spPr>
            <a:solidFill>
              <a:schemeClr val="accent1"/>
            </a:solidFill>
            <a:ln>
              <a:noFill/>
            </a:ln>
            <a:effectLst/>
          </c:spPr>
          <c:invertIfNegative val="0"/>
          <c:cat>
            <c:strRef>
              <c:f>'F5.2'!$B$3:$B$8</c:f>
              <c:strCache>
                <c:ptCount val="6"/>
                <c:pt idx="0">
                  <c:v>All HHs</c:v>
                </c:pt>
                <c:pt idx="1">
                  <c:v> Q1 (poorest)</c:v>
                </c:pt>
                <c:pt idx="2">
                  <c:v>Q2</c:v>
                </c:pt>
                <c:pt idx="3">
                  <c:v>Q3</c:v>
                </c:pt>
                <c:pt idx="4">
                  <c:v>Q4</c:v>
                </c:pt>
                <c:pt idx="5">
                  <c:v>Q5 (richest)</c:v>
                </c:pt>
              </c:strCache>
            </c:strRef>
          </c:cat>
          <c:val>
            <c:numRef>
              <c:f>'F5.2'!$C$3:$C$8</c:f>
              <c:numCache>
                <c:formatCode>#,##0.0</c:formatCode>
                <c:ptCount val="6"/>
                <c:pt idx="0">
                  <c:v>0.80627747506217973</c:v>
                </c:pt>
                <c:pt idx="1">
                  <c:v>0.89326459397872848</c:v>
                </c:pt>
                <c:pt idx="2">
                  <c:v>0.88315549577438002</c:v>
                </c:pt>
                <c:pt idx="3">
                  <c:v>0.82687278927111252</c:v>
                </c:pt>
                <c:pt idx="4">
                  <c:v>0.76592239319850608</c:v>
                </c:pt>
                <c:pt idx="5">
                  <c:v>0.75938699689492462</c:v>
                </c:pt>
              </c:numCache>
            </c:numRef>
          </c:val>
          <c:extLst>
            <c:ext xmlns:c16="http://schemas.microsoft.com/office/drawing/2014/chart" uri="{C3380CC4-5D6E-409C-BE32-E72D297353CC}">
              <c16:uniqueId val="{00000000-43DB-449F-AF71-2B2083F5CD36}"/>
            </c:ext>
          </c:extLst>
        </c:ser>
        <c:ser>
          <c:idx val="1"/>
          <c:order val="1"/>
          <c:tx>
            <c:strRef>
              <c:f>'F5.2'!$D$2</c:f>
              <c:strCache>
                <c:ptCount val="1"/>
                <c:pt idx="0">
                  <c:v> Round 1 (Apr/May)
since mid-March 2020</c:v>
                </c:pt>
              </c:strCache>
            </c:strRef>
          </c:tx>
          <c:spPr>
            <a:solidFill>
              <a:schemeClr val="accent2"/>
            </a:solidFill>
            <a:ln>
              <a:noFill/>
            </a:ln>
            <a:effectLst/>
          </c:spPr>
          <c:invertIfNegative val="0"/>
          <c:cat>
            <c:strRef>
              <c:f>'F5.2'!$B$3:$B$8</c:f>
              <c:strCache>
                <c:ptCount val="6"/>
                <c:pt idx="0">
                  <c:v>All HHs</c:v>
                </c:pt>
                <c:pt idx="1">
                  <c:v> Q1 (poorest)</c:v>
                </c:pt>
                <c:pt idx="2">
                  <c:v>Q2</c:v>
                </c:pt>
                <c:pt idx="3">
                  <c:v>Q3</c:v>
                </c:pt>
                <c:pt idx="4">
                  <c:v>Q4</c:v>
                </c:pt>
                <c:pt idx="5">
                  <c:v>Q5 (richest)</c:v>
                </c:pt>
              </c:strCache>
            </c:strRef>
          </c:cat>
          <c:val>
            <c:numRef>
              <c:f>'F5.2'!$D$3:$D$8</c:f>
              <c:numCache>
                <c:formatCode>#,##0.0</c:formatCode>
                <c:ptCount val="6"/>
                <c:pt idx="0">
                  <c:v>2.6169522925259798</c:v>
                </c:pt>
                <c:pt idx="1">
                  <c:v>2.4326959190913318</c:v>
                </c:pt>
                <c:pt idx="2">
                  <c:v>2.9236992242166608</c:v>
                </c:pt>
                <c:pt idx="3">
                  <c:v>2.9032279591631709</c:v>
                </c:pt>
                <c:pt idx="4">
                  <c:v>2.516947196942326</c:v>
                </c:pt>
                <c:pt idx="5">
                  <c:v>2.4647333747619435</c:v>
                </c:pt>
              </c:numCache>
            </c:numRef>
          </c:val>
          <c:extLst>
            <c:ext xmlns:c16="http://schemas.microsoft.com/office/drawing/2014/chart" uri="{C3380CC4-5D6E-409C-BE32-E72D297353CC}">
              <c16:uniqueId val="{00000001-43DB-449F-AF71-2B2083F5CD36}"/>
            </c:ext>
          </c:extLst>
        </c:ser>
        <c:ser>
          <c:idx val="2"/>
          <c:order val="2"/>
          <c:tx>
            <c:strRef>
              <c:f>'F5.2'!$E$2</c:f>
              <c:strCache>
                <c:ptCount val="1"/>
                <c:pt idx="0">
                  <c:v> Round 3 (July)
since Round 1</c:v>
                </c:pt>
              </c:strCache>
            </c:strRef>
          </c:tx>
          <c:spPr>
            <a:solidFill>
              <a:schemeClr val="accent3"/>
            </a:solidFill>
            <a:ln>
              <a:noFill/>
            </a:ln>
            <a:effectLst/>
          </c:spPr>
          <c:invertIfNegative val="0"/>
          <c:cat>
            <c:strRef>
              <c:f>'F5.2'!$B$3:$B$8</c:f>
              <c:strCache>
                <c:ptCount val="6"/>
                <c:pt idx="0">
                  <c:v>All HHs</c:v>
                </c:pt>
                <c:pt idx="1">
                  <c:v> Q1 (poorest)</c:v>
                </c:pt>
                <c:pt idx="2">
                  <c:v>Q2</c:v>
                </c:pt>
                <c:pt idx="3">
                  <c:v>Q3</c:v>
                </c:pt>
                <c:pt idx="4">
                  <c:v>Q4</c:v>
                </c:pt>
                <c:pt idx="5">
                  <c:v>Q5 (richest)</c:v>
                </c:pt>
              </c:strCache>
            </c:strRef>
          </c:cat>
          <c:val>
            <c:numRef>
              <c:f>'F5.2'!$E$3:$E$8</c:f>
              <c:numCache>
                <c:formatCode>#,##0.0</c:formatCode>
                <c:ptCount val="6"/>
                <c:pt idx="0">
                  <c:v>2.700426003481589</c:v>
                </c:pt>
                <c:pt idx="1">
                  <c:v>2.7288017507025133</c:v>
                </c:pt>
                <c:pt idx="2">
                  <c:v>2.9065585594414243</c:v>
                </c:pt>
                <c:pt idx="3">
                  <c:v>2.9719391342895012</c:v>
                </c:pt>
                <c:pt idx="4">
                  <c:v>2.6376938980007134</c:v>
                </c:pt>
                <c:pt idx="5">
                  <c:v>2.4987394564666356</c:v>
                </c:pt>
              </c:numCache>
            </c:numRef>
          </c:val>
          <c:extLst>
            <c:ext xmlns:c16="http://schemas.microsoft.com/office/drawing/2014/chart" uri="{C3380CC4-5D6E-409C-BE32-E72D297353CC}">
              <c16:uniqueId val="{00000002-43DB-449F-AF71-2B2083F5CD36}"/>
            </c:ext>
          </c:extLst>
        </c:ser>
        <c:dLbls>
          <c:showLegendKey val="0"/>
          <c:showVal val="0"/>
          <c:showCatName val="0"/>
          <c:showSerName val="0"/>
          <c:showPercent val="0"/>
          <c:showBubbleSize val="0"/>
        </c:dLbls>
        <c:gapWidth val="219"/>
        <c:overlap val="-27"/>
        <c:axId val="1867461279"/>
        <c:axId val="1303973983"/>
      </c:barChart>
      <c:catAx>
        <c:axId val="1867461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973983"/>
        <c:crosses val="autoZero"/>
        <c:auto val="1"/>
        <c:lblAlgn val="ctr"/>
        <c:lblOffset val="100"/>
        <c:noMultiLvlLbl val="0"/>
      </c:catAx>
      <c:valAx>
        <c:axId val="13039739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7461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400" b="0" i="0" u="none" strike="noStrike" kern="1200" spc="0" baseline="0">
                <a:solidFill>
                  <a:schemeClr val="tx1">
                    <a:lumMod val="65000"/>
                    <a:lumOff val="35000"/>
                  </a:schemeClr>
                </a:solidFill>
                <a:latin typeface="+mn-lt"/>
                <a:ea typeface="+mn-ea"/>
                <a:cs typeface="+mn-cs"/>
              </a:defRPr>
            </a:pPr>
            <a:r>
              <a:rPr lang="en-US"/>
              <a:t>Experience</a:t>
            </a:r>
            <a:r>
              <a:rPr lang="en-US" baseline="0"/>
              <a:t> of Shocks (% of all households)</a:t>
            </a:r>
          </a:p>
        </c:rich>
      </c:tx>
      <c:layout>
        <c:manualLayout>
          <c:xMode val="edge"/>
          <c:yMode val="edge"/>
          <c:x val="0.3076656142702639"/>
          <c:y val="5.8945663913111096E-2"/>
        </c:manualLayout>
      </c:layout>
      <c:overlay val="0"/>
      <c:spPr>
        <a:noFill/>
        <a:ln>
          <a:noFill/>
        </a:ln>
        <a:effectLst/>
      </c:spPr>
      <c:txPr>
        <a:bodyPr rot="0" spcFirstLastPara="1" vertOverflow="ellipsis" vert="horz" wrap="square" anchor="t"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0583045317642429E-2"/>
          <c:y val="0.17520617689779069"/>
          <c:w val="0.9436209047025107"/>
          <c:h val="0.51686812934790916"/>
        </c:manualLayout>
      </c:layout>
      <c:barChart>
        <c:barDir val="col"/>
        <c:grouping val="clustered"/>
        <c:varyColors val="0"/>
        <c:ser>
          <c:idx val="2"/>
          <c:order val="0"/>
          <c:tx>
            <c:strRef>
              <c:f>'T5.6'!$B$3</c:f>
              <c:strCache>
                <c:ptCount val="1"/>
                <c:pt idx="0">
                  <c:v>Between 
Jan 2017 &amp; Jan 2019*</c:v>
                </c:pt>
              </c:strCache>
            </c:strRef>
          </c:tx>
          <c:spPr>
            <a:solidFill>
              <a:schemeClr val="accent3"/>
            </a:solidFill>
            <a:ln>
              <a:noFill/>
            </a:ln>
            <a:effectLst/>
          </c:spPr>
          <c:invertIfNegative val="0"/>
          <c:cat>
            <c:strRef>
              <c:extLst>
                <c:ext xmlns:c15="http://schemas.microsoft.com/office/drawing/2012/chart" uri="{02D57815-91ED-43cb-92C2-25804820EDAC}">
                  <c15:fullRef>
                    <c15:sqref>'T5.6'!$A$5:$A$12</c15:sqref>
                  </c15:fullRef>
                </c:ext>
              </c:extLst>
              <c:f>'T5.6'!$A$5:$A$12</c:f>
              <c:strCache>
                <c:ptCount val="8"/>
                <c:pt idx="0">
                  <c:v>Illness, injury, or death of income earning HH member</c:v>
                </c:pt>
                <c:pt idx="1">
                  <c:v>Job loss</c:v>
                </c:pt>
                <c:pt idx="2">
                  <c:v>Nonfarm business closure</c:v>
                </c:pt>
                <c:pt idx="3">
                  <c:v>Theft/looting of cash and other property</c:v>
                </c:pt>
                <c:pt idx="4">
                  <c:v>Disruption of farming, livestock, fishing activities</c:v>
                </c:pt>
                <c:pt idx="5">
                  <c:v>Increase in price of farming/business inputs</c:v>
                </c:pt>
                <c:pt idx="6">
                  <c:v>Fall in the price of farming/business output</c:v>
                </c:pt>
                <c:pt idx="7">
                  <c:v>Increase in price of major food items consumed</c:v>
                </c:pt>
              </c:strCache>
            </c:strRef>
          </c:cat>
          <c:val>
            <c:numRef>
              <c:extLst>
                <c:ext xmlns:c15="http://schemas.microsoft.com/office/drawing/2012/chart" uri="{02D57815-91ED-43cb-92C2-25804820EDAC}">
                  <c15:fullRef>
                    <c15:sqref>'T5.6'!$B$5:$B$13</c15:sqref>
                  </c15:fullRef>
                </c:ext>
              </c:extLst>
              <c:f>'T5.6'!$B$5:$B$12</c:f>
              <c:numCache>
                <c:formatCode>#,##0.0</c:formatCode>
                <c:ptCount val="8"/>
                <c:pt idx="0">
                  <c:v>9.2807659416476209</c:v>
                </c:pt>
                <c:pt idx="1">
                  <c:v>2.0755621237915243</c:v>
                </c:pt>
                <c:pt idx="2">
                  <c:v>3.8511534372740646</c:v>
                </c:pt>
                <c:pt idx="3">
                  <c:v>6.585713744948575</c:v>
                </c:pt>
                <c:pt idx="4">
                  <c:v>14.39845536682857</c:v>
                </c:pt>
                <c:pt idx="5">
                  <c:v>6.7681203407184816</c:v>
                </c:pt>
                <c:pt idx="6">
                  <c:v>2.3406904883873403</c:v>
                </c:pt>
                <c:pt idx="7">
                  <c:v>18.460089283792435</c:v>
                </c:pt>
              </c:numCache>
            </c:numRef>
          </c:val>
          <c:extLst>
            <c:ext xmlns:c16="http://schemas.microsoft.com/office/drawing/2014/chart" uri="{C3380CC4-5D6E-409C-BE32-E72D297353CC}">
              <c16:uniqueId val="{00000000-86BD-423C-BE2F-7DFA90C5BCC1}"/>
            </c:ext>
          </c:extLst>
        </c:ser>
        <c:ser>
          <c:idx val="0"/>
          <c:order val="1"/>
          <c:tx>
            <c:strRef>
              <c:f>'T5.6'!$C$3</c:f>
              <c:strCache>
                <c:ptCount val="1"/>
                <c:pt idx="0">
                  <c:v>Between mid-March to Apr/May</c:v>
                </c:pt>
              </c:strCache>
            </c:strRef>
          </c:tx>
          <c:spPr>
            <a:solidFill>
              <a:schemeClr val="accent1"/>
            </a:solidFill>
            <a:ln>
              <a:noFill/>
            </a:ln>
            <a:effectLst/>
          </c:spPr>
          <c:invertIfNegative val="0"/>
          <c:cat>
            <c:strRef>
              <c:extLst>
                <c:ext xmlns:c15="http://schemas.microsoft.com/office/drawing/2012/chart" uri="{02D57815-91ED-43cb-92C2-25804820EDAC}">
                  <c15:fullRef>
                    <c15:sqref>'T5.6'!$A$5:$A$12</c15:sqref>
                  </c15:fullRef>
                </c:ext>
              </c:extLst>
              <c:f>'T5.6'!$A$5:$A$12</c:f>
              <c:strCache>
                <c:ptCount val="8"/>
                <c:pt idx="0">
                  <c:v>Illness, injury, or death of income earning HH member</c:v>
                </c:pt>
                <c:pt idx="1">
                  <c:v>Job loss</c:v>
                </c:pt>
                <c:pt idx="2">
                  <c:v>Nonfarm business closure</c:v>
                </c:pt>
                <c:pt idx="3">
                  <c:v>Theft/looting of cash and other property</c:v>
                </c:pt>
                <c:pt idx="4">
                  <c:v>Disruption of farming, livestock, fishing activities</c:v>
                </c:pt>
                <c:pt idx="5">
                  <c:v>Increase in price of farming/business inputs</c:v>
                </c:pt>
                <c:pt idx="6">
                  <c:v>Fall in the price of farming/business output</c:v>
                </c:pt>
                <c:pt idx="7">
                  <c:v>Increase in price of major food items consumed</c:v>
                </c:pt>
              </c:strCache>
            </c:strRef>
          </c:cat>
          <c:val>
            <c:numRef>
              <c:extLst>
                <c:ext xmlns:c15="http://schemas.microsoft.com/office/drawing/2012/chart" uri="{02D57815-91ED-43cb-92C2-25804820EDAC}">
                  <c15:fullRef>
                    <c15:sqref>'T5.6'!$C$5:$C$13</c15:sqref>
                  </c15:fullRef>
                </c:ext>
              </c:extLst>
              <c:f>'T5.6'!$C$5:$C$12</c:f>
              <c:numCache>
                <c:formatCode>#,##0.0</c:formatCode>
                <c:ptCount val="8"/>
                <c:pt idx="0">
                  <c:v>13.322577301891776</c:v>
                </c:pt>
                <c:pt idx="1">
                  <c:v>15.883226037213648</c:v>
                </c:pt>
                <c:pt idx="2">
                  <c:v>36.426939826010582</c:v>
                </c:pt>
                <c:pt idx="3">
                  <c:v>11.728159991123956</c:v>
                </c:pt>
                <c:pt idx="4">
                  <c:v>29.42350361531269</c:v>
                </c:pt>
                <c:pt idx="5">
                  <c:v>45.694192620817681</c:v>
                </c:pt>
                <c:pt idx="6">
                  <c:v>21.460196215059572</c:v>
                </c:pt>
                <c:pt idx="7">
                  <c:v>85.284094213788705</c:v>
                </c:pt>
              </c:numCache>
            </c:numRef>
          </c:val>
          <c:extLst>
            <c:ext xmlns:c16="http://schemas.microsoft.com/office/drawing/2014/chart" uri="{C3380CC4-5D6E-409C-BE32-E72D297353CC}">
              <c16:uniqueId val="{00000001-86BD-423C-BE2F-7DFA90C5BCC1}"/>
            </c:ext>
          </c:extLst>
        </c:ser>
        <c:ser>
          <c:idx val="1"/>
          <c:order val="2"/>
          <c:tx>
            <c:strRef>
              <c:f>'T5.6'!$D$3</c:f>
              <c:strCache>
                <c:ptCount val="1"/>
                <c:pt idx="0">
                  <c:v>Between Apr/May to July</c:v>
                </c:pt>
              </c:strCache>
            </c:strRef>
          </c:tx>
          <c:spPr>
            <a:solidFill>
              <a:schemeClr val="accent2"/>
            </a:solidFill>
            <a:ln>
              <a:noFill/>
            </a:ln>
            <a:effectLst/>
          </c:spPr>
          <c:invertIfNegative val="0"/>
          <c:cat>
            <c:strRef>
              <c:extLst>
                <c:ext xmlns:c15="http://schemas.microsoft.com/office/drawing/2012/chart" uri="{02D57815-91ED-43cb-92C2-25804820EDAC}">
                  <c15:fullRef>
                    <c15:sqref>'T5.6'!$A$5:$A$12</c15:sqref>
                  </c15:fullRef>
                </c:ext>
              </c:extLst>
              <c:f>'T5.6'!$A$5:$A$12</c:f>
              <c:strCache>
                <c:ptCount val="8"/>
                <c:pt idx="0">
                  <c:v>Illness, injury, or death of income earning HH member</c:v>
                </c:pt>
                <c:pt idx="1">
                  <c:v>Job loss</c:v>
                </c:pt>
                <c:pt idx="2">
                  <c:v>Nonfarm business closure</c:v>
                </c:pt>
                <c:pt idx="3">
                  <c:v>Theft/looting of cash and other property</c:v>
                </c:pt>
                <c:pt idx="4">
                  <c:v>Disruption of farming, livestock, fishing activities</c:v>
                </c:pt>
                <c:pt idx="5">
                  <c:v>Increase in price of farming/business inputs</c:v>
                </c:pt>
                <c:pt idx="6">
                  <c:v>Fall in the price of farming/business output</c:v>
                </c:pt>
                <c:pt idx="7">
                  <c:v>Increase in price of major food items consumed</c:v>
                </c:pt>
              </c:strCache>
            </c:strRef>
          </c:cat>
          <c:val>
            <c:numRef>
              <c:extLst>
                <c:ext xmlns:c15="http://schemas.microsoft.com/office/drawing/2012/chart" uri="{02D57815-91ED-43cb-92C2-25804820EDAC}">
                  <c15:fullRef>
                    <c15:sqref>'T5.6'!$D$5:$D$13</c15:sqref>
                  </c15:fullRef>
                </c:ext>
              </c:extLst>
              <c:f>'T5.6'!$D$5:$D$12</c:f>
              <c:numCache>
                <c:formatCode>#,##0.0</c:formatCode>
                <c:ptCount val="8"/>
                <c:pt idx="0">
                  <c:v>17.093796636306703</c:v>
                </c:pt>
                <c:pt idx="1">
                  <c:v>14.622701042482763</c:v>
                </c:pt>
                <c:pt idx="2">
                  <c:v>32.689619010348984</c:v>
                </c:pt>
                <c:pt idx="3">
                  <c:v>11.996945788952388</c:v>
                </c:pt>
                <c:pt idx="4">
                  <c:v>21.945799151506687</c:v>
                </c:pt>
                <c:pt idx="5">
                  <c:v>64.996517563904476</c:v>
                </c:pt>
                <c:pt idx="6">
                  <c:v>15.801765138638974</c:v>
                </c:pt>
                <c:pt idx="7">
                  <c:v>89.774953970581848</c:v>
                </c:pt>
              </c:numCache>
            </c:numRef>
          </c:val>
          <c:extLst>
            <c:ext xmlns:c16="http://schemas.microsoft.com/office/drawing/2014/chart" uri="{C3380CC4-5D6E-409C-BE32-E72D297353CC}">
              <c16:uniqueId val="{00000002-86BD-423C-BE2F-7DFA90C5BCC1}"/>
            </c:ext>
          </c:extLst>
        </c:ser>
        <c:dLbls>
          <c:showLegendKey val="0"/>
          <c:showVal val="0"/>
          <c:showCatName val="0"/>
          <c:showSerName val="0"/>
          <c:showPercent val="0"/>
          <c:showBubbleSize val="0"/>
        </c:dLbls>
        <c:gapWidth val="219"/>
        <c:overlap val="-27"/>
        <c:axId val="6619007"/>
        <c:axId val="2049211135"/>
      </c:barChart>
      <c:catAx>
        <c:axId val="6619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211135"/>
        <c:crosses val="autoZero"/>
        <c:auto val="1"/>
        <c:lblAlgn val="ctr"/>
        <c:lblOffset val="100"/>
        <c:noMultiLvlLbl val="0"/>
      </c:catAx>
      <c:valAx>
        <c:axId val="204921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en-US" sz="1600" b="1"/>
              <a:t>Coping Mechanisms for Shocks</a:t>
            </a:r>
          </a:p>
          <a:p>
            <a:pPr>
              <a:defRPr/>
            </a:pPr>
            <a:r>
              <a:rPr lang="en-US"/>
              <a:t>(% of HHs with shocks</a:t>
            </a:r>
            <a:r>
              <a:rPr lang="en-US" baseline="0"/>
              <a:t> by round)</a:t>
            </a:r>
            <a:endParaRPr lang="en-US"/>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'T5.7'!$B$2:$B$3</c:f>
              <c:strCache>
                <c:ptCount val="2"/>
                <c:pt idx="0">
                  <c:v>Between mid-March to Apr/May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'T5.7'!$A$4:$A$14</c:f>
              <c:strCache>
                <c:ptCount val="11"/>
                <c:pt idx="0">
                  <c:v>Reduced food consumption</c:v>
                </c:pt>
                <c:pt idx="1">
                  <c:v>Relied on savings</c:v>
                </c:pt>
                <c:pt idx="2">
                  <c:v>Reduced non-food consumption</c:v>
                </c:pt>
                <c:pt idx="3">
                  <c:v>Received assistance from friends &amp; family</c:v>
                </c:pt>
                <c:pt idx="4">
                  <c:v>Borrowed from friends &amp; family</c:v>
                </c:pt>
                <c:pt idx="5">
                  <c:v>Engaged in additional income-generating activity</c:v>
                </c:pt>
                <c:pt idx="6">
                  <c:v>Sold harvest in advance</c:v>
                </c:pt>
                <c:pt idx="7">
                  <c:v>Credited purchases</c:v>
                </c:pt>
                <c:pt idx="8">
                  <c:v>Sale of (agriculture/non-agric) assets</c:v>
                </c:pt>
                <c:pt idx="9">
                  <c:v>Did other</c:v>
                </c:pt>
                <c:pt idx="10">
                  <c:v>Did nothing</c:v>
                </c:pt>
              </c:strCache>
            </c:strRef>
          </c:cat>
          <c:val>
            <c:numRef>
              <c:f>'T5.7'!$B$4:$B$14</c:f>
              <c:numCache>
                <c:formatCode>#,##0.0</c:formatCode>
                <c:ptCount val="11"/>
                <c:pt idx="0">
                  <c:v>54.34201408940956</c:v>
                </c:pt>
                <c:pt idx="1">
                  <c:v>31.125369896857823</c:v>
                </c:pt>
                <c:pt idx="2">
                  <c:v>22.854800495338786</c:v>
                </c:pt>
                <c:pt idx="3">
                  <c:v>15.972921528501706</c:v>
                </c:pt>
                <c:pt idx="4">
                  <c:v>13.633885508961075</c:v>
                </c:pt>
                <c:pt idx="5">
                  <c:v>11.40717472668168</c:v>
                </c:pt>
                <c:pt idx="6">
                  <c:v>7.7529339037229876</c:v>
                </c:pt>
                <c:pt idx="7">
                  <c:v>7.2100061809275564</c:v>
                </c:pt>
                <c:pt idx="8">
                  <c:v>4.9155222247145325</c:v>
                </c:pt>
                <c:pt idx="9">
                  <c:v>31.861961150518333</c:v>
                </c:pt>
                <c:pt idx="10">
                  <c:v>35.176142917364352</c:v>
                </c:pt>
              </c:numCache>
            </c:numRef>
          </c:val>
          <c:extLst>
            <c:ext xmlns:c16="http://schemas.microsoft.com/office/drawing/2014/chart" uri="{C3380CC4-5D6E-409C-BE32-E72D297353CC}">
              <c16:uniqueId val="{00000000-1A4B-4953-A92A-2C09E8D4D051}"/>
            </c:ext>
          </c:extLst>
        </c:ser>
        <c:ser>
          <c:idx val="1"/>
          <c:order val="1"/>
          <c:tx>
            <c:strRef>
              <c:f>'T5.7'!$C$2:$C$3</c:f>
              <c:strCache>
                <c:ptCount val="2"/>
                <c:pt idx="0">
                  <c:v>Between Apr/May to July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'T5.7'!$A$4:$A$14</c:f>
              <c:strCache>
                <c:ptCount val="11"/>
                <c:pt idx="0">
                  <c:v>Reduced food consumption</c:v>
                </c:pt>
                <c:pt idx="1">
                  <c:v>Relied on savings</c:v>
                </c:pt>
                <c:pt idx="2">
                  <c:v>Reduced non-food consumption</c:v>
                </c:pt>
                <c:pt idx="3">
                  <c:v>Received assistance from friends &amp; family</c:v>
                </c:pt>
                <c:pt idx="4">
                  <c:v>Borrowed from friends &amp; family</c:v>
                </c:pt>
                <c:pt idx="5">
                  <c:v>Engaged in additional income-generating activity</c:v>
                </c:pt>
                <c:pt idx="6">
                  <c:v>Sold harvest in advance</c:v>
                </c:pt>
                <c:pt idx="7">
                  <c:v>Credited purchases</c:v>
                </c:pt>
                <c:pt idx="8">
                  <c:v>Sale of (agriculture/non-agric) assets</c:v>
                </c:pt>
                <c:pt idx="9">
                  <c:v>Did other</c:v>
                </c:pt>
                <c:pt idx="10">
                  <c:v>Did nothing</c:v>
                </c:pt>
              </c:strCache>
            </c:strRef>
          </c:cat>
          <c:val>
            <c:numRef>
              <c:f>'T5.7'!$C$4:$C$14</c:f>
              <c:numCache>
                <c:formatCode>#,##0.0</c:formatCode>
                <c:ptCount val="11"/>
                <c:pt idx="0">
                  <c:v>69.357759726929359</c:v>
                </c:pt>
                <c:pt idx="1">
                  <c:v>29.03142789117252</c:v>
                </c:pt>
                <c:pt idx="2">
                  <c:v>15.386998615427636</c:v>
                </c:pt>
                <c:pt idx="3">
                  <c:v>14.329546279689405</c:v>
                </c:pt>
                <c:pt idx="4">
                  <c:v>13.001557016552077</c:v>
                </c:pt>
                <c:pt idx="5">
                  <c:v>32.571983081734587</c:v>
                </c:pt>
                <c:pt idx="6">
                  <c:v>5.7482435605351867</c:v>
                </c:pt>
                <c:pt idx="7">
                  <c:v>10.082684467278792</c:v>
                </c:pt>
                <c:pt idx="8">
                  <c:v>11.690879159512122</c:v>
                </c:pt>
                <c:pt idx="9">
                  <c:v>30.760917174294818</c:v>
                </c:pt>
                <c:pt idx="10">
                  <c:v>35.954535127106134</c:v>
                </c:pt>
              </c:numCache>
            </c:numRef>
          </c:val>
          <c:extLst>
            <c:ext xmlns:c16="http://schemas.microsoft.com/office/drawing/2014/chart" uri="{C3380CC4-5D6E-409C-BE32-E72D297353CC}">
              <c16:uniqueId val="{00000001-1A4B-4953-A92A-2C09E8D4D051}"/>
            </c:ext>
          </c:extLst>
        </c:ser>
        <c:dLbls>
          <c:dLblPos val="outEnd"/>
          <c:showLegendKey val="0"/>
          <c:showVal val="1"/>
          <c:showCatName val="0"/>
          <c:showSerName val="0"/>
          <c:showPercent val="0"/>
          <c:showBubbleSize val="0"/>
        </c:dLbls>
        <c:gapWidth val="182"/>
        <c:axId val="590489864"/>
        <c:axId val="590487896"/>
      </c:barChart>
      <c:catAx>
        <c:axId val="5904898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90487896"/>
        <c:crosses val="autoZero"/>
        <c:auto val="1"/>
        <c:lblAlgn val="ctr"/>
        <c:lblOffset val="100"/>
        <c:noMultiLvlLbl val="0"/>
      </c:catAx>
      <c:valAx>
        <c:axId val="590487896"/>
        <c:scaling>
          <c:orientation val="minMax"/>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9048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 of HHs that could not buy staple food because they did not have money to buy it (by Round)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5"/>
          <c:order val="5"/>
          <c:tx>
            <c:strRef>
              <c:f>'T2.4'!$A$9</c:f>
              <c:strCache>
                <c:ptCount val="1"/>
                <c:pt idx="0">
                  <c:v>No money to buy</c:v>
                </c:pt>
              </c:strCache>
            </c:strRef>
          </c:tx>
          <c:spPr>
            <a:solidFill>
              <a:schemeClr val="accent6"/>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1-3891-409F-BA20-AA038A11D63E}"/>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3-3891-409F-BA20-AA038A11D63E}"/>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5-3891-409F-BA20-AA038A11D63E}"/>
              </c:ext>
            </c:extLst>
          </c:dPt>
          <c:dPt>
            <c:idx val="6"/>
            <c:invertIfNegative val="0"/>
            <c:bubble3D val="0"/>
            <c:spPr>
              <a:solidFill>
                <a:schemeClr val="accent4"/>
              </a:solidFill>
              <a:ln>
                <a:noFill/>
              </a:ln>
              <a:effectLst/>
            </c:spPr>
            <c:extLst>
              <c:ext xmlns:c16="http://schemas.microsoft.com/office/drawing/2014/chart" uri="{C3380CC4-5D6E-409C-BE32-E72D297353CC}">
                <c16:uniqueId val="{00000007-3891-409F-BA20-AA038A11D63E}"/>
              </c:ext>
            </c:extLst>
          </c:dPt>
          <c:dPt>
            <c:idx val="8"/>
            <c:invertIfNegative val="0"/>
            <c:bubble3D val="0"/>
            <c:spPr>
              <a:solidFill>
                <a:schemeClr val="accent4"/>
              </a:solidFill>
              <a:ln>
                <a:noFill/>
              </a:ln>
              <a:effectLst/>
            </c:spPr>
            <c:extLst>
              <c:ext xmlns:c16="http://schemas.microsoft.com/office/drawing/2014/chart" uri="{C3380CC4-5D6E-409C-BE32-E72D297353CC}">
                <c16:uniqueId val="{00000009-3891-409F-BA20-AA038A11D6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'T2.4'!$B$2:$K$3</c:f>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f>'T2.4'!$B$9:$K$9</c:f>
              <c:numCache>
                <c:formatCode>0.0</c:formatCode>
                <c:ptCount val="10"/>
                <c:pt idx="0">
                  <c:v>88.705532869201676</c:v>
                </c:pt>
                <c:pt idx="1">
                  <c:v>87.678847310561238</c:v>
                </c:pt>
                <c:pt idx="2">
                  <c:v>89.810203904612692</c:v>
                </c:pt>
                <c:pt idx="3">
                  <c:v>89.587051208693708</c:v>
                </c:pt>
                <c:pt idx="4">
                  <c:v>83.541656286325534</c:v>
                </c:pt>
                <c:pt idx="5">
                  <c:v>92.625365102287944</c:v>
                </c:pt>
                <c:pt idx="6">
                  <c:v>84.140128680358998</c:v>
                </c:pt>
                <c:pt idx="7">
                  <c:v>80.154252534113127</c:v>
                </c:pt>
                <c:pt idx="8">
                  <c:v>85.079434443237858</c:v>
                </c:pt>
                <c:pt idx="9">
                  <c:v>86.94620952246936</c:v>
                </c:pt>
              </c:numCache>
            </c:numRef>
          </c:val>
          <c:extLst>
            <c:ext xmlns:c16="http://schemas.microsoft.com/office/drawing/2014/chart" uri="{C3380CC4-5D6E-409C-BE32-E72D297353CC}">
              <c16:uniqueId val="{0000000A-3891-409F-BA20-AA038A11D63E}"/>
            </c:ext>
          </c:extLst>
        </c:ser>
        <c:dLbls>
          <c:showLegendKey val="0"/>
          <c:showVal val="1"/>
          <c:showCatName val="0"/>
          <c:showSerName val="0"/>
          <c:showPercent val="0"/>
          <c:showBubbleSize val="0"/>
        </c:dLbls>
        <c:gapWidth val="150"/>
        <c:overlap val="100"/>
        <c:axId val="617471888"/>
        <c:axId val="617471560"/>
        <c:extLst>
          <c:ext xmlns:c15="http://schemas.microsoft.com/office/drawing/2012/chart" uri="{02D57815-91ED-43cb-92C2-25804820EDAC}">
            <c15:filteredBarSeries>
              <c15:ser>
                <c:idx val="0"/>
                <c:order val="0"/>
                <c:tx>
                  <c:strRef>
                    <c:extLst>
                      <c:ext uri="{02D57815-91ED-43cb-92C2-25804820EDAC}">
                        <c15:formulaRef>
                          <c15:sqref>'T2.4'!$A$4</c15:sqref>
                        </c15:formulaRef>
                      </c:ext>
                    </c:extLst>
                    <c:strCache>
                      <c:ptCount val="1"/>
                      <c:pt idx="0">
                        <c:v>Out of stock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'T2.4'!$B$2:$K$3</c15:sqref>
                        </c15:formulaRef>
                      </c:ext>
                    </c:extLst>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extLst>
                      <c:ext uri="{02D57815-91ED-43cb-92C2-25804820EDAC}">
                        <c15:formulaRef>
                          <c15:sqref>'T2.4'!$B$4:$K$4</c15:sqref>
                        </c15:formulaRef>
                      </c:ext>
                    </c:extLst>
                    <c:numCache>
                      <c:formatCode>0.0</c:formatCode>
                      <c:ptCount val="10"/>
                      <c:pt idx="0">
                        <c:v>3.5043017840014108</c:v>
                      </c:pt>
                      <c:pt idx="1">
                        <c:v>8.3465429968500177E-2</c:v>
                      </c:pt>
                      <c:pt idx="2">
                        <c:v>1.0249973154265117</c:v>
                      </c:pt>
                      <c:pt idx="3">
                        <c:v>0.305067241626226</c:v>
                      </c:pt>
                      <c:pt idx="4">
                        <c:v>4.3111294336484844</c:v>
                      </c:pt>
                      <c:pt idx="5">
                        <c:v>1.395298186291035</c:v>
                      </c:pt>
                      <c:pt idx="6">
                        <c:v>9.2453250552879922</c:v>
                      </c:pt>
                      <c:pt idx="7">
                        <c:v>9.0927067253650886</c:v>
                      </c:pt>
                      <c:pt idx="8">
                        <c:v>1.8875356862861095</c:v>
                      </c:pt>
                      <c:pt idx="9">
                        <c:v>2.6273359267525396</c:v>
                      </c:pt>
                    </c:numCache>
                  </c:numRef>
                </c:val>
                <c:extLst>
                  <c:ext xmlns:c16="http://schemas.microsoft.com/office/drawing/2014/chart" uri="{C3380CC4-5D6E-409C-BE32-E72D297353CC}">
                    <c16:uniqueId val="{0000000B-3891-409F-BA20-AA038A11D63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'T2.4'!$A$5</c15:sqref>
                        </c15:formulaRef>
                      </c:ext>
                    </c:extLst>
                    <c:strCache>
                      <c:ptCount val="1"/>
                      <c:pt idx="0">
                        <c:v>Local market closed/ not operating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'T2.4'!$B$2:$K$3</c15:sqref>
                        </c15:formulaRef>
                      </c:ext>
                    </c:extLst>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extLst xmlns:c15="http://schemas.microsoft.com/office/drawing/2012/chart">
                      <c:ext xmlns:c15="http://schemas.microsoft.com/office/drawing/2012/chart" uri="{02D57815-91ED-43cb-92C2-25804820EDAC}">
                        <c15:formulaRef>
                          <c15:sqref>'T2.4'!$B$5:$K$5</c15:sqref>
                        </c15:formulaRef>
                      </c:ext>
                    </c:extLst>
                    <c:numCache>
                      <c:formatCode>0.0</c:formatCode>
                      <c:ptCount val="10"/>
                      <c:pt idx="0">
                        <c:v>9.7221771250307771</c:v>
                      </c:pt>
                      <c:pt idx="1">
                        <c:v>0.53213994406806897</c:v>
                      </c:pt>
                      <c:pt idx="2">
                        <c:v>9.1888497157206928</c:v>
                      </c:pt>
                      <c:pt idx="3">
                        <c:v>0.82399396879972109</c:v>
                      </c:pt>
                      <c:pt idx="4">
                        <c:v>11.836105675458478</c:v>
                      </c:pt>
                      <c:pt idx="5">
                        <c:v>0.95267937681835546</c:v>
                      </c:pt>
                      <c:pt idx="6">
                        <c:v>8.3444845893620521</c:v>
                      </c:pt>
                      <c:pt idx="7">
                        <c:v>0.53466010031648381</c:v>
                      </c:pt>
                      <c:pt idx="8">
                        <c:v>9.4916257106141355</c:v>
                      </c:pt>
                      <c:pt idx="9">
                        <c:v>0.59434794238079647</c:v>
                      </c:pt>
                    </c:numCache>
                  </c:numRef>
                </c:val>
                <c:extLst xmlns:c15="http://schemas.microsoft.com/office/drawing/2012/chart">
                  <c:ext xmlns:c16="http://schemas.microsoft.com/office/drawing/2014/chart" uri="{C3380CC4-5D6E-409C-BE32-E72D297353CC}">
                    <c16:uniqueId val="{0000000C-3891-409F-BA20-AA038A11D63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'T2.4'!$A$6</c15:sqref>
                        </c15:formulaRef>
                      </c:ext>
                    </c:extLst>
                    <c:strCache>
                      <c:ptCount val="1"/>
                      <c:pt idx="0">
                        <c:v>Limited/no transportation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'T2.4'!$B$2:$K$3</c15:sqref>
                        </c15:formulaRef>
                      </c:ext>
                    </c:extLst>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extLst xmlns:c15="http://schemas.microsoft.com/office/drawing/2012/chart">
                      <c:ext xmlns:c15="http://schemas.microsoft.com/office/drawing/2012/chart" uri="{02D57815-91ED-43cb-92C2-25804820EDAC}">
                        <c15:formulaRef>
                          <c15:sqref>'T2.4'!$B$6:$K$6</c15:sqref>
                        </c15:formulaRef>
                      </c:ext>
                    </c:extLst>
                    <c:numCache>
                      <c:formatCode>0.0</c:formatCode>
                      <c:ptCount val="10"/>
                      <c:pt idx="0">
                        <c:v>1.6737997510960898</c:v>
                      </c:pt>
                      <c:pt idx="1">
                        <c:v>0.50260052936945987</c:v>
                      </c:pt>
                      <c:pt idx="2">
                        <c:v>3.0937014494627406</c:v>
                      </c:pt>
                      <c:pt idx="3">
                        <c:v>0.33046271958547851</c:v>
                      </c:pt>
                      <c:pt idx="4">
                        <c:v>0.5933058622594255</c:v>
                      </c:pt>
                      <c:pt idx="5">
                        <c:v>1.3898102988140792</c:v>
                      </c:pt>
                      <c:pt idx="6">
                        <c:v>3.3238286454136126</c:v>
                      </c:pt>
                      <c:pt idx="7">
                        <c:v>0.77479443736455955</c:v>
                      </c:pt>
                      <c:pt idx="8">
                        <c:v>1.6359058517356775</c:v>
                      </c:pt>
                      <c:pt idx="9">
                        <c:v>4.8187741291402935</c:v>
                      </c:pt>
                    </c:numCache>
                  </c:numRef>
                </c:val>
                <c:extLst xmlns:c15="http://schemas.microsoft.com/office/drawing/2012/chart">
                  <c:ext xmlns:c16="http://schemas.microsoft.com/office/drawing/2014/chart" uri="{C3380CC4-5D6E-409C-BE32-E72D297353CC}">
                    <c16:uniqueId val="{0000000D-3891-409F-BA20-AA038A11D63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'T2.4'!$A$7</c15:sqref>
                        </c15:formulaRef>
                      </c:ext>
                    </c:extLst>
                    <c:strCache>
                      <c:ptCount val="1"/>
                      <c:pt idx="0">
                        <c:v>Restriction to go outside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'T2.4'!$B$2:$K$3</c15:sqref>
                        </c15:formulaRef>
                      </c:ext>
                    </c:extLst>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extLst xmlns:c15="http://schemas.microsoft.com/office/drawing/2012/chart">
                      <c:ext xmlns:c15="http://schemas.microsoft.com/office/drawing/2012/chart" uri="{02D57815-91ED-43cb-92C2-25804820EDAC}">
                        <c15:formulaRef>
                          <c15:sqref>'T2.4'!$B$7:$K$7</c15:sqref>
                        </c15:formulaRef>
                      </c:ext>
                    </c:extLst>
                    <c:numCache>
                      <c:formatCode>0.0</c:formatCode>
                      <c:ptCount val="10"/>
                      <c:pt idx="0">
                        <c:v>6.2231324182847985</c:v>
                      </c:pt>
                      <c:pt idx="1">
                        <c:v>5.0382016292408691</c:v>
                      </c:pt>
                      <c:pt idx="2">
                        <c:v>8.1160783793628148</c:v>
                      </c:pt>
                      <c:pt idx="3">
                        <c:v>3.9674345807921361</c:v>
                      </c:pt>
                      <c:pt idx="4">
                        <c:v>11.04849863033292</c:v>
                      </c:pt>
                      <c:pt idx="5">
                        <c:v>3.3290255749124014</c:v>
                      </c:pt>
                      <c:pt idx="6">
                        <c:v>7.3092202027615443</c:v>
                      </c:pt>
                      <c:pt idx="7">
                        <c:v>1.0328341582736733</c:v>
                      </c:pt>
                      <c:pt idx="8">
                        <c:v>6.716392252268367</c:v>
                      </c:pt>
                      <c:pt idx="9">
                        <c:v>1.641841989335731</c:v>
                      </c:pt>
                    </c:numCache>
                  </c:numRef>
                </c:val>
                <c:extLst xmlns:c15="http://schemas.microsoft.com/office/drawing/2012/chart">
                  <c:ext xmlns:c16="http://schemas.microsoft.com/office/drawing/2014/chart" uri="{C3380CC4-5D6E-409C-BE32-E72D297353CC}">
                    <c16:uniqueId val="{0000000E-3891-409F-BA20-AA038A11D63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'T2.4'!$A$8</c15:sqref>
                        </c15:formulaRef>
                      </c:ext>
                    </c:extLst>
                    <c:strCache>
                      <c:ptCount val="1"/>
                      <c:pt idx="0">
                        <c:v>Price too high</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'T2.4'!$B$2:$K$3</c15:sqref>
                        </c15:formulaRef>
                      </c:ext>
                    </c:extLst>
                    <c:multiLvlStrCache>
                      <c:ptCount val="10"/>
                      <c:lvl>
                        <c:pt idx="0">
                          <c:v>R1</c:v>
                        </c:pt>
                        <c:pt idx="1">
                          <c:v>R3</c:v>
                        </c:pt>
                        <c:pt idx="2">
                          <c:v>R1</c:v>
                        </c:pt>
                        <c:pt idx="3">
                          <c:v>R3</c:v>
                        </c:pt>
                        <c:pt idx="4">
                          <c:v>R1</c:v>
                        </c:pt>
                        <c:pt idx="5">
                          <c:v>R3</c:v>
                        </c:pt>
                        <c:pt idx="6">
                          <c:v>R1</c:v>
                        </c:pt>
                        <c:pt idx="7">
                          <c:v>R3</c:v>
                        </c:pt>
                        <c:pt idx="8">
                          <c:v>R1</c:v>
                        </c:pt>
                        <c:pt idx="9">
                          <c:v>R3</c:v>
                        </c:pt>
                      </c:lvl>
                      <c:lvl>
                        <c:pt idx="0">
                          <c:v>Rice</c:v>
                        </c:pt>
                        <c:pt idx="2">
                          <c:v>Beans</c:v>
                        </c:pt>
                        <c:pt idx="4">
                          <c:v>Cassava </c:v>
                        </c:pt>
                        <c:pt idx="6">
                          <c:v>Yams</c:v>
                        </c:pt>
                        <c:pt idx="8">
                          <c:v>Sorghum</c:v>
                        </c:pt>
                      </c:lvl>
                    </c:multiLvlStrCache>
                  </c:multiLvlStrRef>
                </c:cat>
                <c:val>
                  <c:numRef>
                    <c:extLst xmlns:c15="http://schemas.microsoft.com/office/drawing/2012/chart">
                      <c:ext xmlns:c15="http://schemas.microsoft.com/office/drawing/2012/chart" uri="{02D57815-91ED-43cb-92C2-25804820EDAC}">
                        <c15:formulaRef>
                          <c15:sqref>'T2.4'!$B$8:$K$8</c15:sqref>
                        </c15:formulaRef>
                      </c:ext>
                    </c:extLst>
                    <c:numCache>
                      <c:formatCode>0.0</c:formatCode>
                      <c:ptCount val="10"/>
                      <c:pt idx="0">
                        <c:v>16.98071769257432</c:v>
                      </c:pt>
                      <c:pt idx="1">
                        <c:v>33.435359414136485</c:v>
                      </c:pt>
                      <c:pt idx="2">
                        <c:v>5.6587441042181217</c:v>
                      </c:pt>
                      <c:pt idx="3">
                        <c:v>23.085105305541358</c:v>
                      </c:pt>
                      <c:pt idx="4">
                        <c:v>7.3167067039326659</c:v>
                      </c:pt>
                      <c:pt idx="5">
                        <c:v>14.082505795646707</c:v>
                      </c:pt>
                      <c:pt idx="6">
                        <c:v>17.500196363195435</c:v>
                      </c:pt>
                      <c:pt idx="7">
                        <c:v>40.662582416325328</c:v>
                      </c:pt>
                      <c:pt idx="8">
                        <c:v>3.5976100218955893</c:v>
                      </c:pt>
                      <c:pt idx="9">
                        <c:v>23.885238802040966</c:v>
                      </c:pt>
                    </c:numCache>
                  </c:numRef>
                </c:val>
                <c:extLst xmlns:c15="http://schemas.microsoft.com/office/drawing/2012/chart">
                  <c:ext xmlns:c16="http://schemas.microsoft.com/office/drawing/2014/chart" uri="{C3380CC4-5D6E-409C-BE32-E72D297353CC}">
                    <c16:uniqueId val="{0000000F-3891-409F-BA20-AA038A11D63E}"/>
                  </c:ext>
                </c:extLst>
              </c15:ser>
            </c15:filteredBarSeries>
          </c:ext>
        </c:extLst>
      </c:barChart>
      <c:catAx>
        <c:axId val="61747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471560"/>
        <c:crosses val="autoZero"/>
        <c:auto val="1"/>
        <c:lblAlgn val="ctr"/>
        <c:lblOffset val="100"/>
        <c:noMultiLvlLbl val="0"/>
      </c:catAx>
      <c:valAx>
        <c:axId val="617471560"/>
        <c:scaling>
          <c:orientation val="minMax"/>
          <c:min val="0"/>
        </c:scaling>
        <c:delete val="1"/>
        <c:axPos val="l"/>
        <c:numFmt formatCode="0.0" sourceLinked="1"/>
        <c:majorTickMark val="none"/>
        <c:minorTickMark val="none"/>
        <c:tickLblPos val="nextTo"/>
        <c:crossAx val="617471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SV"/>
              <a:t>Public transport, last 7 days</a:t>
            </a:r>
          </a:p>
          <a:p>
            <a:pPr>
              <a:defRPr/>
            </a:pPr>
            <a:r>
              <a:rPr lang="es-SV"/>
              <a:t>Round</a:t>
            </a:r>
            <a:r>
              <a:rPr lang="es-SV" baseline="0"/>
              <a:t> 3 - July</a:t>
            </a:r>
            <a:endParaRPr lang="es-S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'T2.13'!$A$6</c:f>
              <c:strCache>
                <c:ptCount val="1"/>
                <c:pt idx="0">
                  <c:v>        Accessed, no difficulties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'T2.13'!$B$2:$D$2</c:f>
              <c:strCache>
                <c:ptCount val="3"/>
                <c:pt idx="0">
                  <c:v>All HHs</c:v>
                </c:pt>
                <c:pt idx="1">
                  <c:v>Urban</c:v>
                </c:pt>
                <c:pt idx="2">
                  <c:v>Rural</c:v>
                </c:pt>
              </c:strCache>
            </c:strRef>
          </c:cat>
          <c:val>
            <c:numRef>
              <c:f>'T2.13'!$B$6:$D$6</c:f>
              <c:numCache>
                <c:formatCode>0.0</c:formatCode>
                <c:ptCount val="3"/>
                <c:pt idx="0">
                  <c:v>61.410995654856549</c:v>
                </c:pt>
                <c:pt idx="1">
                  <c:v>63.167976752071823</c:v>
                </c:pt>
                <c:pt idx="2">
                  <c:v>60.538600387084749</c:v>
                </c:pt>
              </c:numCache>
            </c:numRef>
          </c:val>
          <c:extLst>
            <c:ext xmlns:c16="http://schemas.microsoft.com/office/drawing/2014/chart" uri="{C3380CC4-5D6E-409C-BE32-E72D297353CC}">
              <c16:uniqueId val="{00000000-1C8E-46CA-A9E4-836D07EB0E54}"/>
            </c:ext>
          </c:extLst>
        </c:ser>
        <c:ser>
          <c:idx val="1"/>
          <c:order val="1"/>
          <c:tx>
            <c:strRef>
              <c:f>'T2.13'!$A$7</c:f>
              <c:strCache>
                <c:ptCount val="1"/>
                <c:pt idx="0">
                  <c:v>        Accessed, but had difficulties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'T2.13'!$B$2:$D$2</c:f>
              <c:strCache>
                <c:ptCount val="3"/>
                <c:pt idx="0">
                  <c:v>All HHs</c:v>
                </c:pt>
                <c:pt idx="1">
                  <c:v>Urban</c:v>
                </c:pt>
                <c:pt idx="2">
                  <c:v>Rural</c:v>
                </c:pt>
              </c:strCache>
            </c:strRef>
          </c:cat>
          <c:val>
            <c:numRef>
              <c:f>'T2.13'!$B$7:$D$7</c:f>
              <c:numCache>
                <c:formatCode>0.0</c:formatCode>
                <c:ptCount val="3"/>
                <c:pt idx="0">
                  <c:v>34.014496623801278</c:v>
                </c:pt>
                <c:pt idx="1">
                  <c:v>34.459241676988903</c:v>
                </c:pt>
                <c:pt idx="2">
                  <c:v>33.79366699713043</c:v>
                </c:pt>
              </c:numCache>
            </c:numRef>
          </c:val>
          <c:extLst>
            <c:ext xmlns:c16="http://schemas.microsoft.com/office/drawing/2014/chart" uri="{C3380CC4-5D6E-409C-BE32-E72D297353CC}">
              <c16:uniqueId val="{00000001-1C8E-46CA-A9E4-836D07EB0E54}"/>
            </c:ext>
          </c:extLst>
        </c:ser>
        <c:ser>
          <c:idx val="2"/>
          <c:order val="2"/>
          <c:tx>
            <c:strRef>
              <c:f>'T2.13'!$A$8</c:f>
              <c:strCache>
                <c:ptCount val="1"/>
                <c:pt idx="0">
                  <c:v>  Not able to access public transport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'T2.13'!$B$2:$D$2</c:f>
              <c:strCache>
                <c:ptCount val="3"/>
                <c:pt idx="0">
                  <c:v>All HHs</c:v>
                </c:pt>
                <c:pt idx="1">
                  <c:v>Urban</c:v>
                </c:pt>
                <c:pt idx="2">
                  <c:v>Rural</c:v>
                </c:pt>
              </c:strCache>
            </c:strRef>
          </c:cat>
          <c:val>
            <c:numRef>
              <c:f>'T2.13'!$B$8:$D$8</c:f>
              <c:numCache>
                <c:formatCode>0.0</c:formatCode>
                <c:ptCount val="3"/>
                <c:pt idx="0">
                  <c:v>4.5745077213421643</c:v>
                </c:pt>
                <c:pt idx="1">
                  <c:v>2.3727815709392792</c:v>
                </c:pt>
                <c:pt idx="2">
                  <c:v>5.6677326157848151</c:v>
                </c:pt>
              </c:numCache>
            </c:numRef>
          </c:val>
          <c:extLst>
            <c:ext xmlns:c16="http://schemas.microsoft.com/office/drawing/2014/chart" uri="{C3380CC4-5D6E-409C-BE32-E72D297353CC}">
              <c16:uniqueId val="{00000002-1C8E-46CA-A9E4-836D07EB0E54}"/>
            </c:ext>
          </c:extLst>
        </c:ser>
        <c:dLbls>
          <c:dLblPos val="outEnd"/>
          <c:showLegendKey val="0"/>
          <c:showVal val="1"/>
          <c:showCatName val="0"/>
          <c:showSerName val="0"/>
          <c:showPercent val="0"/>
          <c:showBubbleSize val="0"/>
        </c:dLbls>
        <c:gapWidth val="219"/>
        <c:overlap val="-27"/>
        <c:axId val="1433209055"/>
        <c:axId val="1207490127"/>
      </c:barChart>
      <c:catAx>
        <c:axId val="1433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490127"/>
        <c:crosses val="autoZero"/>
        <c:auto val="1"/>
        <c:lblAlgn val="ctr"/>
        <c:lblOffset val="100"/>
        <c:noMultiLvlLbl val="0"/>
      </c:catAx>
      <c:valAx>
        <c:axId val="1207490127"/>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209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Housing</a:t>
            </a:r>
            <a:r>
              <a:rPr lang="en-US" baseline="0"/>
              <a:t> Tenure % of HHs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3"/>
          <c:order val="0"/>
          <c:tx>
            <c:strRef>
              <c:f>'T2.17'!$A$8</c:f>
              <c:strCache>
                <c:ptCount val="1"/>
                <c:pt idx="0">
                  <c:v>Rent: insecure</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'T2.17'!$B$3:$I$4</c:f>
              <c:multiLvlStrCache>
                <c:ptCount val="8"/>
                <c:lvl>
                  <c:pt idx="1">
                    <c:v>Q1</c:v>
                  </c:pt>
                  <c:pt idx="2">
                    <c:v>Q2</c:v>
                  </c:pt>
                  <c:pt idx="3">
                    <c:v>Q3</c:v>
                  </c:pt>
                  <c:pt idx="4">
                    <c:v>Q4</c:v>
                  </c:pt>
                  <c:pt idx="5">
                    <c:v>Q5</c:v>
                  </c:pt>
                  <c:pt idx="6">
                    <c:v>Urban</c:v>
                  </c:pt>
                  <c:pt idx="7">
                    <c:v>Rural</c:v>
                  </c:pt>
                </c:lvl>
                <c:lvl>
                  <c:pt idx="0">
                    <c:v>Overall</c:v>
                  </c:pt>
                  <c:pt idx="1">
                    <c:v>By (GHS) consumption quintiles</c:v>
                  </c:pt>
                  <c:pt idx="6">
                    <c:v>By sector</c:v>
                  </c:pt>
                </c:lvl>
              </c:multiLvlStrCache>
            </c:multiLvlStrRef>
          </c:cat>
          <c:val>
            <c:numRef>
              <c:f>'T2.17'!$B$8:$I$8</c:f>
              <c:numCache>
                <c:formatCode>0.0</c:formatCode>
                <c:ptCount val="8"/>
                <c:pt idx="0">
                  <c:v>13.332104433594834</c:v>
                </c:pt>
                <c:pt idx="1">
                  <c:v>7.099006882231139</c:v>
                </c:pt>
                <c:pt idx="2">
                  <c:v>10.108897611997856</c:v>
                </c:pt>
                <c:pt idx="3">
                  <c:v>9.9251957410104001</c:v>
                </c:pt>
                <c:pt idx="4">
                  <c:v>12.888878226003692</c:v>
                </c:pt>
                <c:pt idx="5">
                  <c:v>19.065833469886556</c:v>
                </c:pt>
                <c:pt idx="6">
                  <c:v>23.235304709695971</c:v>
                </c:pt>
                <c:pt idx="7">
                  <c:v>8.7910213590073703</c:v>
                </c:pt>
              </c:numCache>
            </c:numRef>
          </c:val>
          <c:extLst>
            <c:ext xmlns:c16="http://schemas.microsoft.com/office/drawing/2014/chart" uri="{C3380CC4-5D6E-409C-BE32-E72D297353CC}">
              <c16:uniqueId val="{00000000-049C-4D54-9E25-F09417FA99DD}"/>
            </c:ext>
          </c:extLst>
        </c:ser>
        <c:ser>
          <c:idx val="2"/>
          <c:order val="1"/>
          <c:tx>
            <c:strRef>
              <c:f>'T2.17'!$A$7</c:f>
              <c:strCache>
                <c:ptCount val="1"/>
                <c:pt idx="0">
                  <c:v>Rent: secure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'T2.17'!$B$3:$I$4</c:f>
              <c:multiLvlStrCache>
                <c:ptCount val="8"/>
                <c:lvl>
                  <c:pt idx="1">
                    <c:v>Q1</c:v>
                  </c:pt>
                  <c:pt idx="2">
                    <c:v>Q2</c:v>
                  </c:pt>
                  <c:pt idx="3">
                    <c:v>Q3</c:v>
                  </c:pt>
                  <c:pt idx="4">
                    <c:v>Q4</c:v>
                  </c:pt>
                  <c:pt idx="5">
                    <c:v>Q5</c:v>
                  </c:pt>
                  <c:pt idx="6">
                    <c:v>Urban</c:v>
                  </c:pt>
                  <c:pt idx="7">
                    <c:v>Rural</c:v>
                  </c:pt>
                </c:lvl>
                <c:lvl>
                  <c:pt idx="0">
                    <c:v>Overall</c:v>
                  </c:pt>
                  <c:pt idx="1">
                    <c:v>By (GHS) consumption quintiles</c:v>
                  </c:pt>
                  <c:pt idx="6">
                    <c:v>By sector</c:v>
                  </c:pt>
                </c:lvl>
              </c:multiLvlStrCache>
            </c:multiLvlStrRef>
          </c:cat>
          <c:val>
            <c:numRef>
              <c:f>'T2.17'!$B$7:$I$7</c:f>
              <c:numCache>
                <c:formatCode>0.0</c:formatCode>
                <c:ptCount val="8"/>
                <c:pt idx="0">
                  <c:v>12.40959056021619</c:v>
                </c:pt>
                <c:pt idx="1">
                  <c:v>4.095115325063122</c:v>
                </c:pt>
                <c:pt idx="2">
                  <c:v>7.8214811127465111</c:v>
                </c:pt>
                <c:pt idx="3">
                  <c:v>9.9931899595102447</c:v>
                </c:pt>
                <c:pt idx="4">
                  <c:v>14.005275344364239</c:v>
                </c:pt>
                <c:pt idx="5">
                  <c:v>17.514150493631341</c:v>
                </c:pt>
                <c:pt idx="6">
                  <c:v>21.77284083158143</c:v>
                </c:pt>
                <c:pt idx="7">
                  <c:v>8.1160999566753578</c:v>
                </c:pt>
              </c:numCache>
            </c:numRef>
          </c:val>
          <c:extLst>
            <c:ext xmlns:c16="http://schemas.microsoft.com/office/drawing/2014/chart" uri="{C3380CC4-5D6E-409C-BE32-E72D297353CC}">
              <c16:uniqueId val="{00000001-049C-4D54-9E25-F09417FA99DD}"/>
            </c:ext>
          </c:extLst>
        </c:ser>
        <c:ser>
          <c:idx val="0"/>
          <c:order val="2"/>
          <c:tx>
            <c:strRef>
              <c:f>'T2.17'!$A$5</c:f>
              <c:strCache>
                <c:ptCount val="1"/>
                <c:pt idx="0">
                  <c:v>Own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'T2.17'!$B$3:$I$4</c:f>
              <c:multiLvlStrCache>
                <c:ptCount val="8"/>
                <c:lvl>
                  <c:pt idx="1">
                    <c:v>Q1</c:v>
                  </c:pt>
                  <c:pt idx="2">
                    <c:v>Q2</c:v>
                  </c:pt>
                  <c:pt idx="3">
                    <c:v>Q3</c:v>
                  </c:pt>
                  <c:pt idx="4">
                    <c:v>Q4</c:v>
                  </c:pt>
                  <c:pt idx="5">
                    <c:v>Q5</c:v>
                  </c:pt>
                  <c:pt idx="6">
                    <c:v>Urban</c:v>
                  </c:pt>
                  <c:pt idx="7">
                    <c:v>Rural</c:v>
                  </c:pt>
                </c:lvl>
                <c:lvl>
                  <c:pt idx="0">
                    <c:v>Overall</c:v>
                  </c:pt>
                  <c:pt idx="1">
                    <c:v>By (GHS) consumption quintiles</c:v>
                  </c:pt>
                  <c:pt idx="6">
                    <c:v>By sector</c:v>
                  </c:pt>
                </c:lvl>
              </c:multiLvlStrCache>
            </c:multiLvlStrRef>
          </c:cat>
          <c:val>
            <c:numRef>
              <c:f>'T2.17'!$B$5:$I$5</c:f>
              <c:numCache>
                <c:formatCode>0.0</c:formatCode>
                <c:ptCount val="8"/>
                <c:pt idx="0">
                  <c:v>63.758643020733388</c:v>
                </c:pt>
                <c:pt idx="1">
                  <c:v>78.731227516381239</c:v>
                </c:pt>
                <c:pt idx="2">
                  <c:v>69.830441677283247</c:v>
                </c:pt>
                <c:pt idx="3">
                  <c:v>67.370870341294818</c:v>
                </c:pt>
                <c:pt idx="4">
                  <c:v>64.049274915943457</c:v>
                </c:pt>
                <c:pt idx="5">
                  <c:v>53.709065126419262</c:v>
                </c:pt>
                <c:pt idx="6">
                  <c:v>44.469571676561351</c:v>
                </c:pt>
                <c:pt idx="7">
                  <c:v>72.60358939800841</c:v>
                </c:pt>
              </c:numCache>
            </c:numRef>
          </c:val>
          <c:extLst>
            <c:ext xmlns:c16="http://schemas.microsoft.com/office/drawing/2014/chart" uri="{C3380CC4-5D6E-409C-BE32-E72D297353CC}">
              <c16:uniqueId val="{00000002-049C-4D54-9E25-F09417FA99DD}"/>
            </c:ext>
          </c:extLst>
        </c:ser>
        <c:ser>
          <c:idx val="1"/>
          <c:order val="3"/>
          <c:tx>
            <c:strRef>
              <c:f>'T2.17'!$A$6</c:f>
              <c:strCache>
                <c:ptCount val="1"/>
                <c:pt idx="0">
                  <c:v>Occupy/free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'T2.17'!$B$3:$I$4</c:f>
              <c:multiLvlStrCache>
                <c:ptCount val="8"/>
                <c:lvl>
                  <c:pt idx="1">
                    <c:v>Q1</c:v>
                  </c:pt>
                  <c:pt idx="2">
                    <c:v>Q2</c:v>
                  </c:pt>
                  <c:pt idx="3">
                    <c:v>Q3</c:v>
                  </c:pt>
                  <c:pt idx="4">
                    <c:v>Q4</c:v>
                  </c:pt>
                  <c:pt idx="5">
                    <c:v>Q5</c:v>
                  </c:pt>
                  <c:pt idx="6">
                    <c:v>Urban</c:v>
                  </c:pt>
                  <c:pt idx="7">
                    <c:v>Rural</c:v>
                  </c:pt>
                </c:lvl>
                <c:lvl>
                  <c:pt idx="0">
                    <c:v>Overall</c:v>
                  </c:pt>
                  <c:pt idx="1">
                    <c:v>By (GHS) consumption quintiles</c:v>
                  </c:pt>
                  <c:pt idx="6">
                    <c:v>By sector</c:v>
                  </c:pt>
                </c:lvl>
              </c:multiLvlStrCache>
            </c:multiLvlStrRef>
          </c:cat>
          <c:val>
            <c:numRef>
              <c:f>'T2.17'!$B$6:$I$6</c:f>
              <c:numCache>
                <c:formatCode>0.0</c:formatCode>
                <c:ptCount val="8"/>
                <c:pt idx="0">
                  <c:v>10.499661985455589</c:v>
                </c:pt>
                <c:pt idx="1">
                  <c:v>10.074650276324494</c:v>
                </c:pt>
                <c:pt idx="2">
                  <c:v>12.23917959797239</c:v>
                </c:pt>
                <c:pt idx="3">
                  <c:v>12.710743958184535</c:v>
                </c:pt>
                <c:pt idx="4">
                  <c:v>9.0565715136886151</c:v>
                </c:pt>
                <c:pt idx="5">
                  <c:v>9.7109509100628344</c:v>
                </c:pt>
                <c:pt idx="6">
                  <c:v>10.522282782161243</c:v>
                </c:pt>
                <c:pt idx="7">
                  <c:v>10.489289286308868</c:v>
                </c:pt>
              </c:numCache>
            </c:numRef>
          </c:val>
          <c:extLst>
            <c:ext xmlns:c16="http://schemas.microsoft.com/office/drawing/2014/chart" uri="{C3380CC4-5D6E-409C-BE32-E72D297353CC}">
              <c16:uniqueId val="{00000003-049C-4D54-9E25-F09417FA99DD}"/>
            </c:ext>
          </c:extLst>
        </c:ser>
        <c:dLbls>
          <c:dLblPos val="ctr"/>
          <c:showLegendKey val="0"/>
          <c:showVal val="1"/>
          <c:showCatName val="0"/>
          <c:showSerName val="0"/>
          <c:showPercent val="0"/>
          <c:showBubbleSize val="0"/>
        </c:dLbls>
        <c:gapWidth val="150"/>
        <c:overlap val="100"/>
        <c:axId val="675127216"/>
        <c:axId val="675121968"/>
      </c:barChart>
      <c:catAx>
        <c:axId val="67512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5121968"/>
        <c:crosses val="autoZero"/>
        <c:auto val="1"/>
        <c:lblAlgn val="ctr"/>
        <c:lblOffset val="100"/>
        <c:noMultiLvlLbl val="0"/>
      </c:catAx>
      <c:valAx>
        <c:axId val="6751219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512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Reason for worry about making next rent payment</a:t>
            </a:r>
          </a:p>
          <a:p>
            <a:pPr>
              <a:defRPr/>
            </a:pPr>
            <a:r>
              <a:rPr lang="en-US" sz="1200"/>
              <a:t>(% of rent insecure</a:t>
            </a:r>
            <a:r>
              <a:rPr lang="en-US" sz="1200" baseline="0"/>
              <a:t> households)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'T2.19'!$B$2:$B$3</c:f>
              <c:strCache>
                <c:ptCount val="2"/>
                <c:pt idx="0">
                  <c:v>All</c:v>
                </c:pt>
              </c:strCache>
            </c:strRef>
          </c:tx>
          <c:spPr>
            <a:solidFill>
              <a:schemeClr val="accent1"/>
            </a:solidFill>
            <a:ln>
              <a:noFill/>
            </a:ln>
            <a:effectLst/>
          </c:spPr>
          <c:invertIfNegative val="0"/>
          <c:cat>
            <c:strRef>
              <c:f>'T2.19'!$A$4:$A$8</c:f>
              <c:strCache>
                <c:ptCount val="5"/>
                <c:pt idx="0">
                  <c:v>Reduction in household income</c:v>
                </c:pt>
                <c:pt idx="1">
                  <c:v>Increase in the prices of food items</c:v>
                </c:pt>
                <c:pt idx="2">
                  <c:v>Increase in the prices of non-food items</c:v>
                </c:pt>
                <c:pt idx="3">
                  <c:v>Increase in rent</c:v>
                </c:pt>
                <c:pt idx="4">
                  <c:v>Other reason</c:v>
                </c:pt>
              </c:strCache>
            </c:strRef>
          </c:cat>
          <c:val>
            <c:numRef>
              <c:f>'T2.19'!$B$4:$B$8</c:f>
              <c:numCache>
                <c:formatCode>0.0</c:formatCode>
                <c:ptCount val="5"/>
                <c:pt idx="0">
                  <c:v>85.043408891708353</c:v>
                </c:pt>
                <c:pt idx="1">
                  <c:v>58.142737888883538</c:v>
                </c:pt>
                <c:pt idx="2">
                  <c:v>49.948567143226562</c:v>
                </c:pt>
                <c:pt idx="3">
                  <c:v>23.110828777236783</c:v>
                </c:pt>
                <c:pt idx="4">
                  <c:v>20.513115251094341</c:v>
                </c:pt>
              </c:numCache>
            </c:numRef>
          </c:val>
          <c:extLst>
            <c:ext xmlns:c16="http://schemas.microsoft.com/office/drawing/2014/chart" uri="{C3380CC4-5D6E-409C-BE32-E72D297353CC}">
              <c16:uniqueId val="{00000000-1593-449C-BE96-A7C945719260}"/>
            </c:ext>
          </c:extLst>
        </c:ser>
        <c:dLbls>
          <c:showLegendKey val="0"/>
          <c:showVal val="0"/>
          <c:showCatName val="0"/>
          <c:showSerName val="0"/>
          <c:showPercent val="0"/>
          <c:showBubbleSize val="0"/>
        </c:dLbls>
        <c:gapWidth val="182"/>
        <c:axId val="37617151"/>
        <c:axId val="232887919"/>
      </c:barChart>
      <c:catAx>
        <c:axId val="376171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887919"/>
        <c:crosses val="autoZero"/>
        <c:auto val="1"/>
        <c:lblAlgn val="ctr"/>
        <c:lblOffset val="100"/>
        <c:noMultiLvlLbl val="0"/>
      </c:catAx>
      <c:valAx>
        <c:axId val="23288791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171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status at time of interview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8776243499493868E-2"/>
          <c:y val="0.14549406829442504"/>
          <c:w val="0.88317676207939"/>
          <c:h val="0.66429775702096694"/>
        </c:manualLayout>
      </c:layout>
      <c:barChart>
        <c:barDir val="col"/>
        <c:grouping val="percentStacked"/>
        <c:varyColors val="0"/>
        <c:ser>
          <c:idx val="0"/>
          <c:order val="0"/>
          <c:tx>
            <c:strRef>
              <c:f>'T3.2'!$A$13</c:f>
              <c:strCache>
                <c:ptCount val="1"/>
                <c:pt idx="0">
                  <c:v>Working (still)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'T3.2'!$B$11:$D$12</c:f>
              <c:strCache>
                <c:ptCount val="3"/>
                <c:pt idx="0">
                  <c:v>Round 1 (Apr/May)</c:v>
                </c:pt>
                <c:pt idx="1">
                  <c:v>Round 2 (June)</c:v>
                </c:pt>
                <c:pt idx="2">
                  <c:v>Round 3 (July)</c:v>
                </c:pt>
              </c:strCache>
            </c:strRef>
          </c:cat>
          <c:val>
            <c:numRef>
              <c:f>'T3.2'!$B$13:$D$13</c:f>
              <c:numCache>
                <c:formatCode>0.0</c:formatCode>
                <c:ptCount val="3"/>
                <c:pt idx="0">
                  <c:v>42.730773126809908</c:v>
                </c:pt>
                <c:pt idx="1">
                  <c:v>36.536418843004157</c:v>
                </c:pt>
                <c:pt idx="2">
                  <c:v>65.006141261326889</c:v>
                </c:pt>
              </c:numCache>
            </c:numRef>
          </c:val>
          <c:extLst>
            <c:ext xmlns:c16="http://schemas.microsoft.com/office/drawing/2014/chart" uri="{C3380CC4-5D6E-409C-BE32-E72D297353CC}">
              <c16:uniqueId val="{00000000-D6C9-4469-8044-DC4950DE661D}"/>
            </c:ext>
          </c:extLst>
        </c:ser>
        <c:ser>
          <c:idx val="1"/>
          <c:order val="1"/>
          <c:tx>
            <c:strRef>
              <c:f>'T3.2'!$A$14</c:f>
              <c:strCache>
                <c:ptCount val="1"/>
                <c:pt idx="0">
                  <c:v>Working (returned)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'T3.2'!$B$11:$D$12</c:f>
              <c:strCache>
                <c:ptCount val="3"/>
                <c:pt idx="0">
                  <c:v>Round 1 (Apr/May)</c:v>
                </c:pt>
                <c:pt idx="1">
                  <c:v>Round 2 (June)</c:v>
                </c:pt>
                <c:pt idx="2">
                  <c:v>Round 3 (July)</c:v>
                </c:pt>
              </c:strCache>
            </c:strRef>
          </c:cat>
          <c:val>
            <c:numRef>
              <c:f>'T3.2'!$B$14:$D$14</c:f>
              <c:numCache>
                <c:formatCode>0.0</c:formatCode>
                <c:ptCount val="3"/>
                <c:pt idx="1">
                  <c:v>34.774457546003646</c:v>
                </c:pt>
                <c:pt idx="2">
                  <c:v>16.842565266887046</c:v>
                </c:pt>
              </c:numCache>
            </c:numRef>
          </c:val>
          <c:extLst>
            <c:ext xmlns:c16="http://schemas.microsoft.com/office/drawing/2014/chart" uri="{C3380CC4-5D6E-409C-BE32-E72D297353CC}">
              <c16:uniqueId val="{00000001-D6C9-4469-8044-DC4950DE661D}"/>
            </c:ext>
          </c:extLst>
        </c:ser>
        <c:ser>
          <c:idx val="3"/>
          <c:order val="2"/>
          <c:tx>
            <c:strRef>
              <c:f>'T3.2'!$A$16</c:f>
              <c:strCache>
                <c:ptCount val="1"/>
                <c:pt idx="0">
                  <c:v>Not working (stopped)</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'T3.2'!$B$11:$D$12</c:f>
              <c:strCache>
                <c:ptCount val="3"/>
                <c:pt idx="0">
                  <c:v>Round 1 (Apr/May)</c:v>
                </c:pt>
                <c:pt idx="1">
                  <c:v>Round 2 (June)</c:v>
                </c:pt>
                <c:pt idx="2">
                  <c:v>Round 3 (July)</c:v>
                </c:pt>
              </c:strCache>
            </c:strRef>
          </c:cat>
          <c:val>
            <c:numRef>
              <c:f>'T3.2'!$B$16:$D$16</c:f>
              <c:numCache>
                <c:formatCode>0.0</c:formatCode>
                <c:ptCount val="3"/>
                <c:pt idx="0">
                  <c:v>43.458093313451045</c:v>
                </c:pt>
                <c:pt idx="1">
                  <c:v>6.5181065462365995</c:v>
                </c:pt>
                <c:pt idx="2">
                  <c:v>6.4335965599839637</c:v>
                </c:pt>
              </c:numCache>
            </c:numRef>
          </c:val>
          <c:extLst>
            <c:ext xmlns:c16="http://schemas.microsoft.com/office/drawing/2014/chart" uri="{C3380CC4-5D6E-409C-BE32-E72D297353CC}">
              <c16:uniqueId val="{00000002-D6C9-4469-8044-DC4950DE661D}"/>
            </c:ext>
          </c:extLst>
        </c:ser>
        <c:ser>
          <c:idx val="2"/>
          <c:order val="3"/>
          <c:tx>
            <c:strRef>
              <c:f>'T3.2'!$A$15</c:f>
              <c:strCache>
                <c:ptCount val="1"/>
                <c:pt idx="0">
                  <c:v>Not working (still)</c:v>
                </c:pt>
              </c:strCache>
            </c:strRef>
          </c:tx>
          <c:spPr>
            <a:solidFill>
              <a:srgbClr val="FF33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'T3.2'!$B$11:$D$12</c:f>
              <c:strCache>
                <c:ptCount val="3"/>
                <c:pt idx="0">
                  <c:v>Round 1 (Apr/May)</c:v>
                </c:pt>
                <c:pt idx="1">
                  <c:v>Round 2 (June)</c:v>
                </c:pt>
                <c:pt idx="2">
                  <c:v>Round 3 (July)</c:v>
                </c:pt>
              </c:strCache>
            </c:strRef>
          </c:cat>
          <c:val>
            <c:numRef>
              <c:f>'T3.2'!$B$15:$D$15</c:f>
              <c:numCache>
                <c:formatCode>0.0</c:formatCode>
                <c:ptCount val="3"/>
                <c:pt idx="0">
                  <c:v>13.811133559739048</c:v>
                </c:pt>
                <c:pt idx="1">
                  <c:v>22.171017064755596</c:v>
                </c:pt>
                <c:pt idx="2">
                  <c:v>11.717696911802102</c:v>
                </c:pt>
              </c:numCache>
            </c:numRef>
          </c:val>
          <c:extLst>
            <c:ext xmlns:c16="http://schemas.microsoft.com/office/drawing/2014/chart" uri="{C3380CC4-5D6E-409C-BE32-E72D297353CC}">
              <c16:uniqueId val="{00000003-D6C9-4469-8044-DC4950DE661D}"/>
            </c:ext>
          </c:extLst>
        </c:ser>
        <c:dLbls>
          <c:dLblPos val="ctr"/>
          <c:showLegendKey val="0"/>
          <c:showVal val="1"/>
          <c:showCatName val="0"/>
          <c:showSerName val="0"/>
          <c:showPercent val="0"/>
          <c:showBubbleSize val="0"/>
        </c:dLbls>
        <c:gapWidth val="219"/>
        <c:overlap val="100"/>
        <c:axId val="653961871"/>
        <c:axId val="642014495"/>
      </c:barChart>
      <c:catAx>
        <c:axId val="65396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14495"/>
        <c:crosses val="autoZero"/>
        <c:auto val="1"/>
        <c:lblAlgn val="ctr"/>
        <c:lblOffset val="100"/>
        <c:noMultiLvlLbl val="0"/>
      </c:catAx>
      <c:valAx>
        <c:axId val="6420144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961871"/>
        <c:crosses val="autoZero"/>
        <c:crossBetween val="between"/>
      </c:valAx>
      <c:spPr>
        <a:noFill/>
        <a:ln>
          <a:noFill/>
        </a:ln>
        <a:effectLst/>
      </c:spPr>
    </c:plotArea>
    <c:legend>
      <c:legendPos val="b"/>
      <c:layout>
        <c:manualLayout>
          <c:xMode val="edge"/>
          <c:yMode val="edge"/>
          <c:x val="9.066168004759954E-3"/>
          <c:y val="0.86167655970630896"/>
          <c:w val="0.98739461178259125"/>
          <c:h val="0.135576258033503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Status at Time of Interview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8776243499493868E-2"/>
          <c:y val="0.14549406829442504"/>
          <c:w val="0.88317676207939"/>
          <c:h val="0.51566787225147759"/>
        </c:manualLayout>
      </c:layout>
      <c:barChart>
        <c:barDir val="col"/>
        <c:grouping val="stacked"/>
        <c:varyColors val="0"/>
        <c:ser>
          <c:idx val="0"/>
          <c:order val="0"/>
          <c:tx>
            <c:strRef>
              <c:f>'T3.3'!$A$4</c:f>
              <c:strCache>
                <c:ptCount val="1"/>
                <c:pt idx="0">
                  <c:v>  Working Continuously since April/May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'T3.3'!$B$4:$G$4</c:f>
              <c:numCache>
                <c:formatCode>0.0</c:formatCode>
                <c:ptCount val="6"/>
                <c:pt idx="0">
                  <c:v>33.600722362094942</c:v>
                </c:pt>
                <c:pt idx="1">
                  <c:v>26.498357283370375</c:v>
                </c:pt>
                <c:pt idx="2">
                  <c:v>36.084638027384656</c:v>
                </c:pt>
                <c:pt idx="3">
                  <c:v>36.989071547524553</c:v>
                </c:pt>
                <c:pt idx="4">
                  <c:v>33.311685607561849</c:v>
                </c:pt>
                <c:pt idx="5">
                  <c:v>33.462894452395673</c:v>
                </c:pt>
              </c:numCache>
            </c:numRef>
          </c:val>
          <c:extLst>
            <c:ext xmlns:c16="http://schemas.microsoft.com/office/drawing/2014/chart" uri="{C3380CC4-5D6E-409C-BE32-E72D297353CC}">
              <c16:uniqueId val="{00000000-313A-49BF-848B-F8A819A9140B}"/>
            </c:ext>
          </c:extLst>
        </c:ser>
        <c:ser>
          <c:idx val="1"/>
          <c:order val="1"/>
          <c:tx>
            <c:strRef>
              <c:f>'T3.3'!$A$5</c:f>
              <c:strCache>
                <c:ptCount val="1"/>
                <c:pt idx="0">
                  <c:v>  Working since June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'T3.3'!$B$5:$G$5</c:f>
              <c:numCache>
                <c:formatCode>0.0</c:formatCode>
                <c:ptCount val="6"/>
                <c:pt idx="0">
                  <c:v>31.427726653863353</c:v>
                </c:pt>
                <c:pt idx="1">
                  <c:v>37.413081891722669</c:v>
                </c:pt>
                <c:pt idx="2">
                  <c:v>31.000202044709329</c:v>
                </c:pt>
                <c:pt idx="3">
                  <c:v>34.38191253106379</c:v>
                </c:pt>
                <c:pt idx="4">
                  <c:v>28.964493309004489</c:v>
                </c:pt>
                <c:pt idx="5">
                  <c:v>29.527425692192725</c:v>
                </c:pt>
              </c:numCache>
            </c:numRef>
          </c:val>
          <c:extLst>
            <c:ext xmlns:c16="http://schemas.microsoft.com/office/drawing/2014/chart" uri="{C3380CC4-5D6E-409C-BE32-E72D297353CC}">
              <c16:uniqueId val="{00000001-313A-49BF-848B-F8A819A9140B}"/>
            </c:ext>
          </c:extLst>
        </c:ser>
        <c:ser>
          <c:idx val="3"/>
          <c:order val="2"/>
          <c:tx>
            <c:strRef>
              <c:f>'T3.3'!$A$6</c:f>
              <c:strCache>
                <c:ptCount val="1"/>
                <c:pt idx="0">
                  <c:v>  Returned to work in July</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'T3.3'!$B$6:$G$6</c:f>
              <c:numCache>
                <c:formatCode>0.0</c:formatCode>
                <c:ptCount val="6"/>
                <c:pt idx="0">
                  <c:v>12.068688755496392</c:v>
                </c:pt>
                <c:pt idx="1">
                  <c:v>14.580165753094452</c:v>
                </c:pt>
                <c:pt idx="2">
                  <c:v>11.744765122084374</c:v>
                </c:pt>
                <c:pt idx="3">
                  <c:v>13.284812999581643</c:v>
                </c:pt>
                <c:pt idx="4">
                  <c:v>11.017239814646583</c:v>
                </c:pt>
                <c:pt idx="5">
                  <c:v>11.362116551323966</c:v>
                </c:pt>
              </c:numCache>
            </c:numRef>
          </c:val>
          <c:extLst>
            <c:ext xmlns:c16="http://schemas.microsoft.com/office/drawing/2014/chart" uri="{C3380CC4-5D6E-409C-BE32-E72D297353CC}">
              <c16:uniqueId val="{00000002-313A-49BF-848B-F8A819A9140B}"/>
            </c:ext>
          </c:extLst>
        </c:ser>
        <c:ser>
          <c:idx val="2"/>
          <c:order val="3"/>
          <c:tx>
            <c:strRef>
              <c:f>'T3.3'!$A$7</c:f>
              <c:strCache>
                <c:ptCount val="1"/>
                <c:pt idx="0">
                  <c:v>  Working-Not working-Working</c:v>
                </c:pt>
              </c:strCache>
            </c:strRef>
          </c:tx>
          <c:spPr>
            <a:solidFill>
              <a:schemeClr val="accent4"/>
            </a:solidFill>
            <a:ln>
              <a:noFill/>
            </a:ln>
            <a:effectLst/>
          </c:spPr>
          <c:invertIfNegative val="0"/>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'T3.3'!$B$7:$G$7</c:f>
              <c:numCache>
                <c:formatCode>0.0</c:formatCode>
                <c:ptCount val="6"/>
                <c:pt idx="0">
                  <c:v>4.7515687567592444</c:v>
                </c:pt>
                <c:pt idx="1">
                  <c:v>4.8581581417937514</c:v>
                </c:pt>
                <c:pt idx="2">
                  <c:v>6.9210193573539058</c:v>
                </c:pt>
                <c:pt idx="3">
                  <c:v>1.9420137678931035</c:v>
                </c:pt>
                <c:pt idx="4">
                  <c:v>5.1727156966872379</c:v>
                </c:pt>
                <c:pt idx="5">
                  <c:v>4.9641094141749385</c:v>
                </c:pt>
              </c:numCache>
            </c:numRef>
          </c:val>
          <c:extLst>
            <c:ext xmlns:c16="http://schemas.microsoft.com/office/drawing/2014/chart" uri="{C3380CC4-5D6E-409C-BE32-E72D297353CC}">
              <c16:uniqueId val="{00000003-313A-49BF-848B-F8A819A9140B}"/>
            </c:ext>
          </c:extLst>
        </c:ser>
        <c:ser>
          <c:idx val="4"/>
          <c:order val="4"/>
          <c:tx>
            <c:strRef>
              <c:f>'T3.3'!$A$8</c:f>
              <c:strCache>
                <c:ptCount val="1"/>
                <c:pt idx="0">
                  <c:v>  Working-Working-Not working</c:v>
                </c:pt>
              </c:strCache>
            </c:strRef>
          </c:tx>
          <c:spPr>
            <a:solidFill>
              <a:srgbClr val="FFBDD3"/>
            </a:solidFill>
            <a:ln>
              <a:noFill/>
            </a:ln>
            <a:effectLst/>
          </c:spPr>
          <c:invertIfNegative val="0"/>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'T3.3'!$B$8:$G$8</c:f>
              <c:numCache>
                <c:formatCode>0.0</c:formatCode>
                <c:ptCount val="6"/>
                <c:pt idx="0">
                  <c:v>3.25208141328529</c:v>
                </c:pt>
                <c:pt idx="1">
                  <c:v>3.0186978438950782</c:v>
                </c:pt>
                <c:pt idx="2">
                  <c:v>4.5931646921144162</c:v>
                </c:pt>
                <c:pt idx="3">
                  <c:v>1.2779299132281148</c:v>
                </c:pt>
                <c:pt idx="4">
                  <c:v>4.7245475441743965</c:v>
                </c:pt>
                <c:pt idx="5">
                  <c:v>2.7714419438770741</c:v>
                </c:pt>
              </c:numCache>
            </c:numRef>
          </c:val>
          <c:extLst>
            <c:ext xmlns:c16="http://schemas.microsoft.com/office/drawing/2014/chart" uri="{C3380CC4-5D6E-409C-BE32-E72D297353CC}">
              <c16:uniqueId val="{00000004-313A-49BF-848B-F8A819A9140B}"/>
            </c:ext>
          </c:extLst>
        </c:ser>
        <c:ser>
          <c:idx val="5"/>
          <c:order val="5"/>
          <c:tx>
            <c:strRef>
              <c:f>'T3.3'!$A$9</c:f>
              <c:strCache>
                <c:ptCount val="1"/>
                <c:pt idx="0">
                  <c:v>  Working-Not working-Not working</c:v>
                </c:pt>
              </c:strCache>
            </c:strRef>
          </c:tx>
          <c:spPr>
            <a:solidFill>
              <a:srgbClr val="FF81AB"/>
            </a:solidFill>
            <a:ln>
              <a:noFill/>
            </a:ln>
            <a:effectLst/>
          </c:spPr>
          <c:invertIfNegative val="0"/>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'T3.3'!$B$9:$G$9</c:f>
              <c:numCache>
                <c:formatCode>0.0</c:formatCode>
                <c:ptCount val="6"/>
                <c:pt idx="0">
                  <c:v>1.8029727308237629</c:v>
                </c:pt>
                <c:pt idx="1">
                  <c:v>2.2339937457267731</c:v>
                </c:pt>
                <c:pt idx="2">
                  <c:v>1.2251098454888849</c:v>
                </c:pt>
                <c:pt idx="3">
                  <c:v>1.6033134024798235</c:v>
                </c:pt>
                <c:pt idx="4">
                  <c:v>0.79322844485460642</c:v>
                </c:pt>
                <c:pt idx="5">
                  <c:v>2.7237347872171069</c:v>
                </c:pt>
              </c:numCache>
            </c:numRef>
          </c:val>
          <c:extLst>
            <c:ext xmlns:c16="http://schemas.microsoft.com/office/drawing/2014/chart" uri="{C3380CC4-5D6E-409C-BE32-E72D297353CC}">
              <c16:uniqueId val="{00000005-313A-49BF-848B-F8A819A9140B}"/>
            </c:ext>
          </c:extLst>
        </c:ser>
        <c:ser>
          <c:idx val="6"/>
          <c:order val="6"/>
          <c:tx>
            <c:strRef>
              <c:f>'T3.3'!$A$10</c:f>
              <c:strCache>
                <c:ptCount val="1"/>
                <c:pt idx="0">
                  <c:v>  Not working-Working-Not working</c:v>
                </c:pt>
              </c:strCache>
            </c:strRef>
          </c:tx>
          <c:spPr>
            <a:solidFill>
              <a:srgbClr val="FF2F74"/>
            </a:solidFill>
            <a:ln>
              <a:noFill/>
            </a:ln>
            <a:effectLst/>
          </c:spPr>
          <c:invertIfNegative val="0"/>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'T3.3'!$B$10:$G$10</c:f>
              <c:numCache>
                <c:formatCode>0.0</c:formatCode>
                <c:ptCount val="6"/>
                <c:pt idx="0">
                  <c:v>3.1815151466986733</c:v>
                </c:pt>
                <c:pt idx="1">
                  <c:v>2.7482300063209584</c:v>
                </c:pt>
                <c:pt idx="2">
                  <c:v>1.4186242322635769</c:v>
                </c:pt>
                <c:pt idx="3">
                  <c:v>2.8556171066881073</c:v>
                </c:pt>
                <c:pt idx="4">
                  <c:v>4.338103282819076</c:v>
                </c:pt>
                <c:pt idx="5">
                  <c:v>3.50477931215659</c:v>
                </c:pt>
              </c:numCache>
            </c:numRef>
          </c:val>
          <c:extLst>
            <c:ext xmlns:c16="http://schemas.microsoft.com/office/drawing/2014/chart" uri="{C3380CC4-5D6E-409C-BE32-E72D297353CC}">
              <c16:uniqueId val="{00000006-313A-49BF-848B-F8A819A9140B}"/>
            </c:ext>
          </c:extLst>
        </c:ser>
        <c:ser>
          <c:idx val="7"/>
          <c:order val="7"/>
          <c:tx>
            <c:strRef>
              <c:f>'T3.3'!$A$11</c:f>
              <c:strCache>
                <c:ptCount val="1"/>
                <c:pt idx="0">
                  <c:v>  Not returned to work*</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'T3.3'!$B$11:$G$11</c:f>
              <c:numCache>
                <c:formatCode>0.0</c:formatCode>
                <c:ptCount val="6"/>
                <c:pt idx="0">
                  <c:v>6.2324750418948005</c:v>
                </c:pt>
                <c:pt idx="1">
                  <c:v>8.6018653776809053</c:v>
                </c:pt>
                <c:pt idx="2">
                  <c:v>4.3252536409347249</c:v>
                </c:pt>
                <c:pt idx="3">
                  <c:v>5.7308975424702968</c:v>
                </c:pt>
                <c:pt idx="4">
                  <c:v>5.0816782880887112</c:v>
                </c:pt>
                <c:pt idx="5">
                  <c:v>7.3012024075013979</c:v>
                </c:pt>
              </c:numCache>
            </c:numRef>
          </c:val>
          <c:extLst>
            <c:ext xmlns:c16="http://schemas.microsoft.com/office/drawing/2014/chart" uri="{C3380CC4-5D6E-409C-BE32-E72D297353CC}">
              <c16:uniqueId val="{00000007-313A-49BF-848B-F8A819A9140B}"/>
            </c:ext>
          </c:extLst>
        </c:ser>
        <c:ser>
          <c:idx val="8"/>
          <c:order val="8"/>
          <c:tx>
            <c:strRef>
              <c:f>'T3.3'!$A$12</c:f>
              <c:strCache>
                <c:ptCount val="1"/>
                <c:pt idx="0">
                  <c:v>  Not working even before outbreak*</c:v>
                </c:pt>
              </c:strCache>
            </c:strRef>
          </c:tx>
          <c:spPr>
            <a:solidFill>
              <a:srgbClr val="C00000"/>
            </a:solidFill>
            <a:ln>
              <a:noFill/>
            </a:ln>
            <a:effectLst/>
          </c:spPr>
          <c:invertIfNegative val="0"/>
          <c:cat>
            <c:multiLvlStrRef>
              <c:f>'T3.3'!$B$2:$G$3</c:f>
              <c:multiLvlStrCache>
                <c:ptCount val="6"/>
                <c:lvl>
                  <c:pt idx="1">
                    <c:v>Q1</c:v>
                  </c:pt>
                  <c:pt idx="2">
                    <c:v>Q2</c:v>
                  </c:pt>
                  <c:pt idx="3">
                    <c:v>Q3</c:v>
                  </c:pt>
                  <c:pt idx="4">
                    <c:v>Q4</c:v>
                  </c:pt>
                  <c:pt idx="5">
                    <c:v>Q5</c:v>
                  </c:pt>
                </c:lvl>
                <c:lvl>
                  <c:pt idx="0">
                    <c:v>% All </c:v>
                  </c:pt>
                  <c:pt idx="1">
                    <c:v>% by (GHS) consumption quintiles</c:v>
                  </c:pt>
                </c:lvl>
              </c:multiLvlStrCache>
            </c:multiLvlStrRef>
          </c:cat>
          <c:val>
            <c:numRef>
              <c:f>'T3.3'!$B$12:$G$12</c:f>
              <c:numCache>
                <c:formatCode>0.0</c:formatCode>
                <c:ptCount val="6"/>
                <c:pt idx="0">
                  <c:v>3.6822491390835399</c:v>
                </c:pt>
                <c:pt idx="1">
                  <c:v>4.7449956395044637E-2</c:v>
                </c:pt>
                <c:pt idx="2">
                  <c:v>2.687223037666123</c:v>
                </c:pt>
                <c:pt idx="3">
                  <c:v>1.9344311890705623</c:v>
                </c:pt>
                <c:pt idx="4">
                  <c:v>6.596308012163056</c:v>
                </c:pt>
                <c:pt idx="5">
                  <c:v>4.3822954391605249</c:v>
                </c:pt>
              </c:numCache>
            </c:numRef>
          </c:val>
          <c:extLst>
            <c:ext xmlns:c16="http://schemas.microsoft.com/office/drawing/2014/chart" uri="{C3380CC4-5D6E-409C-BE32-E72D297353CC}">
              <c16:uniqueId val="{00000008-313A-49BF-848B-F8A819A9140B}"/>
            </c:ext>
          </c:extLst>
        </c:ser>
        <c:dLbls>
          <c:showLegendKey val="0"/>
          <c:showVal val="0"/>
          <c:showCatName val="0"/>
          <c:showSerName val="0"/>
          <c:showPercent val="0"/>
          <c:showBubbleSize val="0"/>
        </c:dLbls>
        <c:gapWidth val="219"/>
        <c:overlap val="100"/>
        <c:axId val="653961871"/>
        <c:axId val="642014495"/>
      </c:barChart>
      <c:catAx>
        <c:axId val="65396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14495"/>
        <c:crosses val="autoZero"/>
        <c:auto val="1"/>
        <c:lblAlgn val="ctr"/>
        <c:lblOffset val="100"/>
        <c:noMultiLvlLbl val="0"/>
      </c:catAx>
      <c:valAx>
        <c:axId val="642014495"/>
        <c:scaling>
          <c:orientation val="minMax"/>
          <c:max val="10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961871"/>
        <c:crosses val="autoZero"/>
        <c:crossBetween val="between"/>
      </c:valAx>
      <c:spPr>
        <a:noFill/>
        <a:ln>
          <a:noFill/>
        </a:ln>
        <a:effectLst/>
      </c:spPr>
    </c:plotArea>
    <c:legend>
      <c:legendPos val="b"/>
      <c:layout>
        <c:manualLayout>
          <c:xMode val="edge"/>
          <c:yMode val="edge"/>
          <c:x val="7.7370433590906035E-2"/>
          <c:y val="0.79471114095040651"/>
          <c:w val="0.88533352911305674"/>
          <c:h val="0.194151747799273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Work Status at Time of Interview</a:t>
            </a:r>
          </a:p>
          <a:p>
            <a:pPr>
              <a:defRPr sz="2000"/>
            </a:pPr>
            <a:r>
              <a:rPr lang="en-US" sz="1600"/>
              <a:t>(% of respondents)</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68-4DE1-9995-53F71159ED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F68-4DE1-9995-53F71159ED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F68-4DE1-9995-53F71159ED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F68-4DE1-9995-53F71159ED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F68-4DE1-9995-53F71159ED84}"/>
              </c:ext>
            </c:extLst>
          </c:dPt>
          <c:dLbls>
            <c:dLbl>
              <c:idx val="0"/>
              <c:layout>
                <c:manualLayout>
                  <c:x val="0.11579993490319233"/>
                  <c:y val="2.89588095842858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68-4DE1-9995-53F71159ED84}"/>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68-4DE1-9995-53F71159ED84}"/>
                </c:ext>
              </c:extLst>
            </c:dLbl>
            <c:dLbl>
              <c:idx val="2"/>
              <c:layout>
                <c:manualLayout>
                  <c:x val="0.15296020242655842"/>
                  <c:y val="-0.193252688172043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F68-4DE1-9995-53F71159ED84}"/>
                </c:ext>
              </c:extLst>
            </c:dLbl>
            <c:dLbl>
              <c:idx val="3"/>
              <c:layout>
                <c:manualLayout>
                  <c:x val="-4.3750910742471311E-2"/>
                  <c:y val="-4.259800186267039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F68-4DE1-9995-53F71159ED8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'T3.4'!$A$4:$A$8</c:f>
              <c:strCache>
                <c:ptCount val="5"/>
                <c:pt idx="0">
                  <c:v>Not working since mid-March</c:v>
                </c:pt>
                <c:pt idx="1">
                  <c:v>Working Continuously since April/May</c:v>
                </c:pt>
                <c:pt idx="2">
                  <c:v>Returned to work in June and still working in July</c:v>
                </c:pt>
                <c:pt idx="3">
                  <c:v>Returned to work in July</c:v>
                </c:pt>
                <c:pt idx="4">
                  <c:v>In and out of work since April/May</c:v>
                </c:pt>
              </c:strCache>
            </c:strRef>
          </c:cat>
          <c:val>
            <c:numRef>
              <c:f>'T3.4'!$B$4:$B$8</c:f>
              <c:numCache>
                <c:formatCode>0.0</c:formatCode>
                <c:ptCount val="5"/>
                <c:pt idx="0">
                  <c:v>9.9147241809783395</c:v>
                </c:pt>
                <c:pt idx="1">
                  <c:v>33.600722362094942</c:v>
                </c:pt>
                <c:pt idx="2">
                  <c:v>31.427726653863353</c:v>
                </c:pt>
                <c:pt idx="3">
                  <c:v>12.068688755496392</c:v>
                </c:pt>
                <c:pt idx="4">
                  <c:v>12.98813804756697</c:v>
                </c:pt>
              </c:numCache>
            </c:numRef>
          </c:val>
          <c:extLst>
            <c:ext xmlns:c16="http://schemas.microsoft.com/office/drawing/2014/chart" uri="{C3380CC4-5D6E-409C-BE32-E72D297353CC}">
              <c16:uniqueId val="{0000000A-1F68-4DE1-9995-53F71159ED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status, by sector</a:t>
            </a:r>
          </a:p>
          <a:p>
            <a:pPr>
              <a:defRPr/>
            </a:pPr>
            <a:r>
              <a:rPr lang="en-US"/>
              <a:t>(% of respondents,</a:t>
            </a:r>
            <a:r>
              <a:rPr lang="en-US" baseline="0"/>
              <a:t> </a:t>
            </a:r>
            <a:r>
              <a:rPr lang="en-US"/>
              <a:t>Round 3 - July)</a:t>
            </a:r>
          </a:p>
        </c:rich>
      </c:tx>
      <c:layout>
        <c:manualLayout>
          <c:xMode val="edge"/>
          <c:yMode val="edge"/>
          <c:x val="0.34966686342520747"/>
          <c:y val="2.75388415954178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7304056372797484E-2"/>
          <c:y val="0.20407152682255847"/>
          <c:w val="0.9181050957856749"/>
          <c:h val="0.53212480272763329"/>
        </c:manualLayout>
      </c:layout>
      <c:barChart>
        <c:barDir val="col"/>
        <c:grouping val="percentStacked"/>
        <c:varyColors val="0"/>
        <c:ser>
          <c:idx val="0"/>
          <c:order val="0"/>
          <c:tx>
            <c:strRef>
              <c:f>'T3.5'!$A$10</c:f>
              <c:strCache>
                <c:ptCount val="1"/>
                <c:pt idx="0">
                  <c:v>  Not working-Working-Not working</c:v>
                </c:pt>
              </c:strCache>
            </c:strRef>
          </c:tx>
          <c:spPr>
            <a:solidFill>
              <a:srgbClr val="A6060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'T3.5'!$B$10:$F$10</c15:sqref>
                  </c15:fullRef>
                </c:ext>
              </c:extLst>
              <c:f>'T3.5'!$C$10:$F$10</c:f>
              <c:numCache>
                <c:formatCode>0.0</c:formatCode>
                <c:ptCount val="4"/>
                <c:pt idx="0">
                  <c:v>1.8226278470238817</c:v>
                </c:pt>
                <c:pt idx="1">
                  <c:v>6.4953555190823504</c:v>
                </c:pt>
                <c:pt idx="2">
                  <c:v>5.6355728945720012</c:v>
                </c:pt>
                <c:pt idx="3">
                  <c:v>4.0461593363752799</c:v>
                </c:pt>
              </c:numCache>
            </c:numRef>
          </c:val>
          <c:extLst xmlns:c15="http://schemas.microsoft.com/office/drawing/2012/chart">
            <c:ext xmlns:c16="http://schemas.microsoft.com/office/drawing/2014/chart" uri="{C3380CC4-5D6E-409C-BE32-E72D297353CC}">
              <c16:uniqueId val="{00000000-BA03-4441-AC30-EEE6A76598DD}"/>
            </c:ext>
          </c:extLst>
        </c:ser>
        <c:ser>
          <c:idx val="1"/>
          <c:order val="1"/>
          <c:tx>
            <c:strRef>
              <c:f>'T3.5'!$A$9</c:f>
              <c:strCache>
                <c:ptCount val="1"/>
                <c:pt idx="0">
                  <c:v>  Working-Not working-Not working</c:v>
                </c:pt>
              </c:strCache>
            </c:strRef>
          </c:tx>
          <c:spPr>
            <a:solidFill>
              <a:srgbClr val="DE0000"/>
            </a:solidFill>
            <a:ln>
              <a:noFill/>
            </a:ln>
            <a:effectLst/>
          </c:spPr>
          <c:invertIfNegative val="0"/>
          <c:dLbls>
            <c:delete val="1"/>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'T3.5'!$B$9:$F$9</c15:sqref>
                  </c15:fullRef>
                </c:ext>
              </c:extLst>
              <c:f>'T3.5'!$C$9:$F$9</c:f>
              <c:numCache>
                <c:formatCode>0.0</c:formatCode>
                <c:ptCount val="4"/>
                <c:pt idx="0">
                  <c:v>0.93691730022601583</c:v>
                </c:pt>
                <c:pt idx="1">
                  <c:v>0</c:v>
                </c:pt>
                <c:pt idx="2">
                  <c:v>1.7658388265516101</c:v>
                </c:pt>
                <c:pt idx="3">
                  <c:v>2.6280991959888675</c:v>
                </c:pt>
              </c:numCache>
            </c:numRef>
          </c:val>
          <c:extLst>
            <c:ext xmlns:c16="http://schemas.microsoft.com/office/drawing/2014/chart" uri="{C3380CC4-5D6E-409C-BE32-E72D297353CC}">
              <c16:uniqueId val="{00000001-BA03-4441-AC30-EEE6A76598DD}"/>
            </c:ext>
          </c:extLst>
        </c:ser>
        <c:ser>
          <c:idx val="2"/>
          <c:order val="2"/>
          <c:tx>
            <c:strRef>
              <c:f>'T3.5'!$A$8</c:f>
              <c:strCache>
                <c:ptCount val="1"/>
                <c:pt idx="0">
                  <c:v>  Working-Working-Not working</c:v>
                </c:pt>
              </c:strCache>
            </c:strRef>
          </c:tx>
          <c:spPr>
            <a:solidFill>
              <a:srgbClr val="FF4B4B"/>
            </a:solidFill>
            <a:ln>
              <a:noFill/>
            </a:ln>
            <a:effectLst/>
          </c:spPr>
          <c:invertIfNegative val="0"/>
          <c:dLbls>
            <c:delete val="1"/>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'T3.5'!$B$8:$F$8</c15:sqref>
                  </c15:fullRef>
                </c:ext>
              </c:extLst>
              <c:f>'T3.5'!$C$8:$F$8</c:f>
              <c:numCache>
                <c:formatCode>0.0</c:formatCode>
                <c:ptCount val="4"/>
                <c:pt idx="0">
                  <c:v>2.4609300441211861</c:v>
                </c:pt>
                <c:pt idx="1">
                  <c:v>0</c:v>
                </c:pt>
                <c:pt idx="2">
                  <c:v>10.653812359642629</c:v>
                </c:pt>
                <c:pt idx="3">
                  <c:v>2.8212111339853148</c:v>
                </c:pt>
              </c:numCache>
            </c:numRef>
          </c:val>
          <c:extLst>
            <c:ext xmlns:c16="http://schemas.microsoft.com/office/drawing/2014/chart" uri="{C3380CC4-5D6E-409C-BE32-E72D297353CC}">
              <c16:uniqueId val="{00000002-BA03-4441-AC30-EEE6A76598DD}"/>
            </c:ext>
          </c:extLst>
        </c:ser>
        <c:ser>
          <c:idx val="3"/>
          <c:order val="3"/>
          <c:tx>
            <c:strRef>
              <c:f>'T3.5'!$A$7</c:f>
              <c:strCache>
                <c:ptCount val="1"/>
                <c:pt idx="0">
                  <c:v>  Working-Not working-Working</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'T3.5'!$B$7:$F$7</c15:sqref>
                  </c15:fullRef>
                </c:ext>
              </c:extLst>
              <c:f>'T3.5'!$C$7:$F$7</c:f>
              <c:numCache>
                <c:formatCode>0.0</c:formatCode>
                <c:ptCount val="4"/>
                <c:pt idx="0">
                  <c:v>4.9386571804126174</c:v>
                </c:pt>
                <c:pt idx="1">
                  <c:v>2.0791071197844859</c:v>
                </c:pt>
                <c:pt idx="2">
                  <c:v>3.5626060922171345</c:v>
                </c:pt>
                <c:pt idx="3">
                  <c:v>6.2357262576123738</c:v>
                </c:pt>
              </c:numCache>
            </c:numRef>
          </c:val>
          <c:extLst>
            <c:ext xmlns:c16="http://schemas.microsoft.com/office/drawing/2014/chart" uri="{C3380CC4-5D6E-409C-BE32-E72D297353CC}">
              <c16:uniqueId val="{00000003-BA03-4441-AC30-EEE6A76598DD}"/>
            </c:ext>
          </c:extLst>
        </c:ser>
        <c:ser>
          <c:idx val="4"/>
          <c:order val="4"/>
          <c:tx>
            <c:strRef>
              <c:f>'T3.5'!$A$5</c:f>
              <c:strCache>
                <c:ptCount val="1"/>
                <c:pt idx="0">
                  <c:v>  Working since June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'T3.5'!$B$5:$F$5</c15:sqref>
                  </c15:fullRef>
                </c:ext>
              </c:extLst>
              <c:f>'T3.5'!$C$5:$F$5</c:f>
              <c:numCache>
                <c:formatCode>0.0</c:formatCode>
                <c:ptCount val="4"/>
                <c:pt idx="0">
                  <c:v>34.691304355208544</c:v>
                </c:pt>
                <c:pt idx="1">
                  <c:v>34.731139667688993</c:v>
                </c:pt>
                <c:pt idx="2">
                  <c:v>25.69713594178095</c:v>
                </c:pt>
                <c:pt idx="3">
                  <c:v>30.599680241893545</c:v>
                </c:pt>
              </c:numCache>
            </c:numRef>
          </c:val>
          <c:extLst>
            <c:ext xmlns:c16="http://schemas.microsoft.com/office/drawing/2014/chart" uri="{C3380CC4-5D6E-409C-BE32-E72D297353CC}">
              <c16:uniqueId val="{00000004-BA03-4441-AC30-EEE6A76598DD}"/>
            </c:ext>
          </c:extLst>
        </c:ser>
        <c:ser>
          <c:idx val="5"/>
          <c:order val="5"/>
          <c:tx>
            <c:strRef>
              <c:f>'T3.5'!$A$4</c:f>
              <c:strCache>
                <c:ptCount val="1"/>
                <c:pt idx="0">
                  <c:v>  Working Continuously since April/May</c:v>
                </c:pt>
              </c:strCache>
            </c:strRef>
          </c:tx>
          <c:spPr>
            <a:solidFill>
              <a:srgbClr val="007A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'T3.5'!$B$3:$F$3</c15:sqref>
                  </c15:fullRef>
                </c:ext>
              </c:extLst>
              <c:f>'T3.5'!$C$3:$F$3</c:f>
              <c:strCache>
                <c:ptCount val="4"/>
                <c:pt idx="0">
                  <c:v>Agriculture</c:v>
                </c:pt>
                <c:pt idx="1">
                  <c:v>Manufacturing &amp; Utilities</c:v>
                </c:pt>
                <c:pt idx="2">
                  <c:v>Construction, transport and prof. activities</c:v>
                </c:pt>
                <c:pt idx="3">
                  <c:v>Commerce</c:v>
                </c:pt>
              </c:strCache>
            </c:strRef>
          </c:cat>
          <c:val>
            <c:numRef>
              <c:extLst>
                <c:ext xmlns:c15="http://schemas.microsoft.com/office/drawing/2012/chart" uri="{02D57815-91ED-43cb-92C2-25804820EDAC}">
                  <c15:fullRef>
                    <c15:sqref>'T3.5'!$B$4:$F$4</c15:sqref>
                  </c15:fullRef>
                </c:ext>
              </c:extLst>
              <c:f>'T3.5'!$C$4:$F$4</c:f>
              <c:numCache>
                <c:formatCode>0.0</c:formatCode>
                <c:ptCount val="4"/>
                <c:pt idx="0">
                  <c:v>39.436967672072264</c:v>
                </c:pt>
                <c:pt idx="1">
                  <c:v>23.590275927612048</c:v>
                </c:pt>
                <c:pt idx="2">
                  <c:v>34.620250463218369</c:v>
                </c:pt>
                <c:pt idx="3">
                  <c:v>25.078678691424066</c:v>
                </c:pt>
              </c:numCache>
            </c:numRef>
          </c:val>
          <c:extLst>
            <c:ext xmlns:c16="http://schemas.microsoft.com/office/drawing/2014/chart" uri="{C3380CC4-5D6E-409C-BE32-E72D297353CC}">
              <c16:uniqueId val="{00000005-BA03-4441-AC30-EEE6A76598DD}"/>
            </c:ext>
          </c:extLst>
        </c:ser>
        <c:dLbls>
          <c:dLblPos val="ctr"/>
          <c:showLegendKey val="0"/>
          <c:showVal val="1"/>
          <c:showCatName val="0"/>
          <c:showSerName val="0"/>
          <c:showPercent val="0"/>
          <c:showBubbleSize val="0"/>
        </c:dLbls>
        <c:gapWidth val="219"/>
        <c:overlap val="100"/>
        <c:axId val="653961871"/>
        <c:axId val="642014495"/>
        <c:extLst/>
      </c:barChart>
      <c:catAx>
        <c:axId val="653961871"/>
        <c:scaling>
          <c:orientation val="minMax"/>
        </c:scaling>
        <c:delete val="0"/>
        <c:axPos val="t"/>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14495"/>
        <c:crosses val="autoZero"/>
        <c:auto val="1"/>
        <c:lblAlgn val="ctr"/>
        <c:lblOffset val="100"/>
        <c:noMultiLvlLbl val="0"/>
      </c:catAx>
      <c:valAx>
        <c:axId val="642014495"/>
        <c:scaling>
          <c:orientation val="maxMin"/>
        </c:scaling>
        <c:delete val="1"/>
        <c:axPos val="l"/>
        <c:numFmt formatCode="0%" sourceLinked="1"/>
        <c:majorTickMark val="none"/>
        <c:minorTickMark val="none"/>
        <c:tickLblPos val="nextTo"/>
        <c:crossAx val="653961871"/>
        <c:crosses val="autoZero"/>
        <c:crossBetween val="between"/>
      </c:valAx>
      <c:spPr>
        <a:noFill/>
        <a:ln>
          <a:solidFill>
            <a:schemeClr val="accent3"/>
          </a:solidFill>
        </a:ln>
        <a:effectLst/>
      </c:spPr>
    </c:plotArea>
    <c:legend>
      <c:legendPos val="b"/>
      <c:layout>
        <c:manualLayout>
          <c:xMode val="edge"/>
          <c:yMode val="edge"/>
          <c:x val="5.5574798793883435E-4"/>
          <c:y val="0.84273817624648772"/>
          <c:w val="0.99944425201206122"/>
          <c:h val="0.133746244682377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rich>
          <a:bodyPr spcFirstLastPara="1" vertOverflow="ellipsis" horzOverflow="overflow" wrap="square" lIns="0" tIns="0" rIns="0" bIns="0" anchor="ctr" anchorCtr="1"/>
          <a:lstStyle/>
          <a:p>
            <a:pPr algn="ctr" rtl="0">
              <a:defRPr>
                <a:latin typeface="Gill Sans MT" panose="020B0502020104020203" pitchFamily="34" charset="0"/>
                <a:ea typeface="Gill Sans MT" panose="020B0502020104020203" pitchFamily="34" charset="0"/>
                <a:cs typeface="Gill Sans MT" panose="020B0502020104020203" pitchFamily="34" charset="0"/>
              </a:defRPr>
            </a:pPr>
            <a:r>
              <a:rPr lang="en-US" sz="1400" b="0" i="0" u="none" strike="noStrike" baseline="0">
                <a:solidFill>
                  <a:sysClr val="windowText" lastClr="000000">
                    <a:lumMod val="65000"/>
                    <a:lumOff val="35000"/>
                  </a:sysClr>
                </a:solidFill>
                <a:latin typeface="Gill Sans MT" panose="020B0502020104020203" pitchFamily="34" charset="0"/>
              </a:rPr>
              <a:t>Access to child immunization services since mid-March 2020</a:t>
            </a:r>
          </a:p>
          <a:p>
            <a:pPr algn="ctr" rtl="0">
              <a:defRPr>
                <a:latin typeface="Gill Sans MT" panose="020B0502020104020203" pitchFamily="34" charset="0"/>
                <a:ea typeface="Gill Sans MT" panose="020B0502020104020203" pitchFamily="34" charset="0"/>
                <a:cs typeface="Gill Sans MT" panose="020B0502020104020203" pitchFamily="34" charset="0"/>
              </a:defRPr>
            </a:pPr>
            <a:r>
              <a:rPr lang="en-US" sz="1200" b="0" i="0" u="none" strike="noStrike" baseline="0">
                <a:solidFill>
                  <a:sysClr val="windowText" lastClr="000000">
                    <a:lumMod val="65000"/>
                    <a:lumOff val="35000"/>
                  </a:sysClr>
                </a:solidFill>
                <a:latin typeface="Gill Sans MT" panose="020B0502020104020203" pitchFamily="34" charset="0"/>
              </a:rPr>
              <a:t>(% of households with children 0-5 years)</a:t>
            </a:r>
          </a:p>
        </cx:rich>
      </cx:tx>
    </cx:title>
    <cx:plotArea>
      <cx:plotAreaRegion>
        <cx:series layoutId="waterfall" uniqueId="{B9902F96-ED30-418E-B11F-F63D442FE1D2}">
          <cx:dataPt idx="1">
            <cx:spPr>
              <a:solidFill>
                <a:srgbClr val="ED7D31"/>
              </a:solidFill>
            </cx:spPr>
          </cx:dataPt>
          <cx:dataLabels pos="outEnd">
            <cx:txPr>
              <a:bodyPr spcFirstLastPara="1" vertOverflow="ellipsis" horzOverflow="overflow" wrap="square" lIns="0" tIns="0" rIns="0" bIns="0" anchor="ctr" anchorCtr="1"/>
              <a:lstStyle/>
              <a:p>
                <a:pPr algn="ctr" rtl="0">
                  <a:defRPr sz="1000" b="0">
                    <a:latin typeface="Gill Sans MT" panose="020B0502020104020203" pitchFamily="34" charset="0"/>
                    <a:ea typeface="Gill Sans MT" panose="020B0502020104020203" pitchFamily="34" charset="0"/>
                    <a:cs typeface="Gill Sans MT" panose="020B0502020104020203" pitchFamily="34" charset="0"/>
                  </a:defRPr>
                </a:pPr>
                <a:endParaRPr lang="en-US" sz="1000" b="0" i="0" u="none" strike="noStrike" baseline="0">
                  <a:solidFill>
                    <a:sysClr val="windowText" lastClr="000000">
                      <a:lumMod val="65000"/>
                      <a:lumOff val="35000"/>
                    </a:sysClr>
                  </a:solidFill>
                  <a:latin typeface="Gill Sans MT" panose="020B0502020104020203" pitchFamily="34" charset="0"/>
                </a:endParaRPr>
              </a:p>
            </cx:txPr>
            <cx:visibility seriesName="0" categoryName="0" value="1"/>
          </cx:dataLabels>
          <cx:dataId val="0"/>
          <cx:layoutPr>
            <cx:subtotals>
              <cx:idx val="2"/>
            </cx:subtotals>
          </cx:layoutPr>
        </cx:series>
      </cx:plotAreaRegion>
      <cx:axis id="0">
        <cx:catScaling gapWidth="0.5"/>
        <cx:tickLabels/>
        <cx:txPr>
          <a:bodyPr spcFirstLastPara="1" vertOverflow="ellipsis" horzOverflow="overflow" wrap="square" lIns="0" tIns="0" rIns="0" bIns="0" anchor="ctr" anchorCtr="1"/>
          <a:lstStyle/>
          <a:p>
            <a:pPr algn="ctr" rtl="0">
              <a:defRPr sz="900">
                <a:latin typeface="Gill Sans MT" panose="020B0502020104020203" pitchFamily="34" charset="0"/>
                <a:ea typeface="Gill Sans MT" panose="020B0502020104020203" pitchFamily="34" charset="0"/>
                <a:cs typeface="Gill Sans MT" panose="020B0502020104020203" pitchFamily="34" charset="0"/>
              </a:defRPr>
            </a:pPr>
            <a:endParaRPr lang="en-US" sz="900" b="0" i="0" u="none" strike="noStrike" baseline="0">
              <a:solidFill>
                <a:sysClr val="windowText" lastClr="000000">
                  <a:lumMod val="65000"/>
                  <a:lumOff val="35000"/>
                </a:sysClr>
              </a:solidFill>
              <a:latin typeface="Gill Sans MT" panose="020B0502020104020203" pitchFamily="34" charset="0"/>
            </a:endParaRPr>
          </a:p>
        </cx:txPr>
      </cx:axis>
      <cx:axis id="1">
        <cx:valScaling/>
        <cx:majorGridlines/>
        <cx:tickLabels/>
        <cx:numFmt formatCode="General" sourceLinked="0"/>
        <cx:txPr>
          <a:bodyPr vertOverflow="overflow" horzOverflow="overflow" wrap="square" lIns="0" tIns="0" rIns="0" bIns="0"/>
          <a:lstStyle/>
          <a:p>
            <a:pPr algn="ctr" rtl="0">
              <a:defRPr sz="900" b="0" i="0">
                <a:solidFill>
                  <a:srgbClr val="595959"/>
                </a:solidFill>
                <a:latin typeface="Gill Sans MT" panose="020B0502020104020203" pitchFamily="34" charset="0"/>
                <a:ea typeface="Gill Sans MT" panose="020B0502020104020203" pitchFamily="34" charset="0"/>
                <a:cs typeface="Gill Sans MT" panose="020B0502020104020203" pitchFamily="34" charset="0"/>
              </a:defRPr>
            </a:pPr>
            <a:endParaRPr lang="en-US">
              <a:latin typeface="Gill Sans MT" panose="020B0502020104020203" pitchFamily="34" charset="0"/>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8.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microsoft.com/office/2014/relationships/chartEx" Target="../charts/chartEx1.xm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20</xdr:row>
      <xdr:rowOff>0</xdr:rowOff>
    </xdr:from>
    <xdr:to>
      <xdr:col>14</xdr:col>
      <xdr:colOff>565786</xdr:colOff>
      <xdr:row>44</xdr:row>
      <xdr:rowOff>64769</xdr:rowOff>
    </xdr:to>
    <xdr:sp macro="" textlink="">
      <xdr:nvSpPr>
        <xdr:cNvPr id="3073" name="AutoShape 1">
          <a:extLst>
            <a:ext uri="{FF2B5EF4-FFF2-40B4-BE49-F238E27FC236}">
              <a16:creationId xmlns:a16="http://schemas.microsoft.com/office/drawing/2014/main" id="{D15C32C1-5FF3-434B-9663-985C7A7683E5}"/>
            </a:ext>
          </a:extLst>
        </xdr:cNvPr>
        <xdr:cNvSpPr>
          <a:spLocks noChangeAspect="1" noChangeArrowheads="1"/>
        </xdr:cNvSpPr>
      </xdr:nvSpPr>
      <xdr:spPr bwMode="auto">
        <a:xfrm>
          <a:off x="5695950" y="2886075"/>
          <a:ext cx="4629150" cy="462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147531</xdr:rowOff>
    </xdr:from>
    <xdr:to>
      <xdr:col>11</xdr:col>
      <xdr:colOff>253153</xdr:colOff>
      <xdr:row>29</xdr:row>
      <xdr:rowOff>177376</xdr:rowOff>
    </xdr:to>
    <xdr:graphicFrame macro="">
      <xdr:nvGraphicFramePr>
        <xdr:cNvPr id="2" name="Chart 1">
          <a:extLst>
            <a:ext uri="{FF2B5EF4-FFF2-40B4-BE49-F238E27FC236}">
              <a16:creationId xmlns:a16="http://schemas.microsoft.com/office/drawing/2014/main" id="{915C034A-7862-49B7-9A34-CF8ED74CD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670560</xdr:colOff>
      <xdr:row>9</xdr:row>
      <xdr:rowOff>30480</xdr:rowOff>
    </xdr:from>
    <xdr:to>
      <xdr:col>6</xdr:col>
      <xdr:colOff>167640</xdr:colOff>
      <xdr:row>24</xdr:row>
      <xdr:rowOff>30480</xdr:rowOff>
    </xdr:to>
    <xdr:graphicFrame macro="">
      <xdr:nvGraphicFramePr>
        <xdr:cNvPr id="2" name="Chart 1">
          <a:extLst>
            <a:ext uri="{FF2B5EF4-FFF2-40B4-BE49-F238E27FC236}">
              <a16:creationId xmlns:a16="http://schemas.microsoft.com/office/drawing/2014/main" id="{39E26A4D-2FD3-439C-9E6D-80A074C11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411480</xdr:colOff>
      <xdr:row>11</xdr:row>
      <xdr:rowOff>99060</xdr:rowOff>
    </xdr:from>
    <xdr:to>
      <xdr:col>5</xdr:col>
      <xdr:colOff>634478</xdr:colOff>
      <xdr:row>31</xdr:row>
      <xdr:rowOff>105474</xdr:rowOff>
    </xdr:to>
    <xdr:pic>
      <xdr:nvPicPr>
        <xdr:cNvPr id="3" name="Picture 2">
          <a:extLst>
            <a:ext uri="{FF2B5EF4-FFF2-40B4-BE49-F238E27FC236}">
              <a16:creationId xmlns:a16="http://schemas.microsoft.com/office/drawing/2014/main" id="{C5D76988-8B03-4A4C-84FC-0E74FC18EDBE}"/>
            </a:ext>
          </a:extLst>
        </xdr:cNvPr>
        <xdr:cNvPicPr>
          <a:picLocks noChangeAspect="1"/>
        </xdr:cNvPicPr>
      </xdr:nvPicPr>
      <xdr:blipFill>
        <a:blip xmlns:r="http://schemas.openxmlformats.org/officeDocument/2006/relationships" r:embed="rId1"/>
        <a:stretch>
          <a:fillRect/>
        </a:stretch>
      </xdr:blipFill>
      <xdr:spPr>
        <a:xfrm>
          <a:off x="411480" y="2606040"/>
          <a:ext cx="5694158" cy="36640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11852</xdr:rowOff>
    </xdr:from>
    <xdr:to>
      <xdr:col>4</xdr:col>
      <xdr:colOff>206587</xdr:colOff>
      <xdr:row>30</xdr:row>
      <xdr:rowOff>138640</xdr:rowOff>
    </xdr:to>
    <xdr:graphicFrame macro="">
      <xdr:nvGraphicFramePr>
        <xdr:cNvPr id="2" name="Chart 1">
          <a:extLst>
            <a:ext uri="{FF2B5EF4-FFF2-40B4-BE49-F238E27FC236}">
              <a16:creationId xmlns:a16="http://schemas.microsoft.com/office/drawing/2014/main" id="{35423B30-DF84-4D52-B4C0-67EDCE96C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14</xdr:row>
      <xdr:rowOff>106680</xdr:rowOff>
    </xdr:from>
    <xdr:to>
      <xdr:col>7</xdr:col>
      <xdr:colOff>497205</xdr:colOff>
      <xdr:row>35</xdr:row>
      <xdr:rowOff>140970</xdr:rowOff>
    </xdr:to>
    <xdr:graphicFrame macro="">
      <xdr:nvGraphicFramePr>
        <xdr:cNvPr id="2" name="Chart 1">
          <a:extLst>
            <a:ext uri="{FF2B5EF4-FFF2-40B4-BE49-F238E27FC236}">
              <a16:creationId xmlns:a16="http://schemas.microsoft.com/office/drawing/2014/main" id="{4AAB8275-FF1A-41C0-821C-40EA430C94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205047</xdr:colOff>
      <xdr:row>8</xdr:row>
      <xdr:rowOff>15240</xdr:rowOff>
    </xdr:from>
    <xdr:to>
      <xdr:col>8</xdr:col>
      <xdr:colOff>499457</xdr:colOff>
      <xdr:row>34</xdr:row>
      <xdr:rowOff>56804</xdr:rowOff>
    </xdr:to>
    <xdr:graphicFrame macro="">
      <xdr:nvGraphicFramePr>
        <xdr:cNvPr id="2" name="Chart 1">
          <a:extLst>
            <a:ext uri="{FF2B5EF4-FFF2-40B4-BE49-F238E27FC236}">
              <a16:creationId xmlns:a16="http://schemas.microsoft.com/office/drawing/2014/main" id="{DE413E51-1F5C-4180-953A-06350548D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725169</xdr:colOff>
      <xdr:row>14</xdr:row>
      <xdr:rowOff>20955</xdr:rowOff>
    </xdr:from>
    <xdr:to>
      <xdr:col>7</xdr:col>
      <xdr:colOff>95250</xdr:colOff>
      <xdr:row>36</xdr:row>
      <xdr:rowOff>144780</xdr:rowOff>
    </xdr:to>
    <xdr:graphicFrame macro="">
      <xdr:nvGraphicFramePr>
        <xdr:cNvPr id="2" name="Chart 1">
          <a:extLst>
            <a:ext uri="{FF2B5EF4-FFF2-40B4-BE49-F238E27FC236}">
              <a16:creationId xmlns:a16="http://schemas.microsoft.com/office/drawing/2014/main" id="{6D8995BC-FCB4-4076-B05D-009FCB078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1729740</xdr:colOff>
      <xdr:row>10</xdr:row>
      <xdr:rowOff>99060</xdr:rowOff>
    </xdr:from>
    <xdr:to>
      <xdr:col>4</xdr:col>
      <xdr:colOff>783791</xdr:colOff>
      <xdr:row>25</xdr:row>
      <xdr:rowOff>81008</xdr:rowOff>
    </xdr:to>
    <xdr:pic>
      <xdr:nvPicPr>
        <xdr:cNvPr id="3" name="Picture 2">
          <a:extLst>
            <a:ext uri="{FF2B5EF4-FFF2-40B4-BE49-F238E27FC236}">
              <a16:creationId xmlns:a16="http://schemas.microsoft.com/office/drawing/2014/main" id="{8DF950C4-496E-43B3-AC57-C8F0D021B75E}"/>
            </a:ext>
          </a:extLst>
        </xdr:cNvPr>
        <xdr:cNvPicPr>
          <a:picLocks noChangeAspect="1"/>
        </xdr:cNvPicPr>
      </xdr:nvPicPr>
      <xdr:blipFill>
        <a:blip xmlns:r="http://schemas.openxmlformats.org/officeDocument/2006/relationships" r:embed="rId1"/>
        <a:stretch>
          <a:fillRect/>
        </a:stretch>
      </xdr:blipFill>
      <xdr:spPr>
        <a:xfrm>
          <a:off x="1729740" y="2735580"/>
          <a:ext cx="5485331" cy="272514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214207</xdr:colOff>
      <xdr:row>10</xdr:row>
      <xdr:rowOff>147320</xdr:rowOff>
    </xdr:from>
    <xdr:to>
      <xdr:col>8</xdr:col>
      <xdr:colOff>531706</xdr:colOff>
      <xdr:row>30</xdr:row>
      <xdr:rowOff>76200</xdr:rowOff>
    </xdr:to>
    <xdr:graphicFrame macro="">
      <xdr:nvGraphicFramePr>
        <xdr:cNvPr id="2" name="Chart 1">
          <a:extLst>
            <a:ext uri="{FF2B5EF4-FFF2-40B4-BE49-F238E27FC236}">
              <a16:creationId xmlns:a16="http://schemas.microsoft.com/office/drawing/2014/main" id="{A09E816F-5E1F-4C6E-A133-C55406A71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54290</xdr:colOff>
      <xdr:row>12</xdr:row>
      <xdr:rowOff>44766</xdr:rowOff>
    </xdr:from>
    <xdr:to>
      <xdr:col>3</xdr:col>
      <xdr:colOff>660400</xdr:colOff>
      <xdr:row>32</xdr:row>
      <xdr:rowOff>0</xdr:rowOff>
    </xdr:to>
    <xdr:graphicFrame macro="">
      <xdr:nvGraphicFramePr>
        <xdr:cNvPr id="2" name="Chart 1">
          <a:extLst>
            <a:ext uri="{FF2B5EF4-FFF2-40B4-BE49-F238E27FC236}">
              <a16:creationId xmlns:a16="http://schemas.microsoft.com/office/drawing/2014/main" id="{AD2F13A6-91A6-41D2-AABF-1663B0C1B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0</xdr:row>
      <xdr:rowOff>83820</xdr:rowOff>
    </xdr:from>
    <xdr:to>
      <xdr:col>9</xdr:col>
      <xdr:colOff>329688</xdr:colOff>
      <xdr:row>23</xdr:row>
      <xdr:rowOff>102474</xdr:rowOff>
    </xdr:to>
    <xdr:pic>
      <xdr:nvPicPr>
        <xdr:cNvPr id="4" name="Picture 3">
          <a:extLst>
            <a:ext uri="{FF2B5EF4-FFF2-40B4-BE49-F238E27FC236}">
              <a16:creationId xmlns:a16="http://schemas.microsoft.com/office/drawing/2014/main" id="{8A572D4C-94F0-4EF1-B1B0-33D84605993D}"/>
            </a:ext>
          </a:extLst>
        </xdr:cNvPr>
        <xdr:cNvPicPr>
          <a:picLocks noChangeAspect="1"/>
        </xdr:cNvPicPr>
      </xdr:nvPicPr>
      <xdr:blipFill>
        <a:blip xmlns:r="http://schemas.openxmlformats.org/officeDocument/2006/relationships" r:embed="rId1"/>
        <a:stretch>
          <a:fillRect/>
        </a:stretch>
      </xdr:blipFill>
      <xdr:spPr>
        <a:xfrm>
          <a:off x="137160" y="83820"/>
          <a:ext cx="5816088" cy="422489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12</xdr:row>
      <xdr:rowOff>60960</xdr:rowOff>
    </xdr:from>
    <xdr:to>
      <xdr:col>7</xdr:col>
      <xdr:colOff>238125</xdr:colOff>
      <xdr:row>29</xdr:row>
      <xdr:rowOff>60008</xdr:rowOff>
    </xdr:to>
    <xdr:graphicFrame macro="">
      <xdr:nvGraphicFramePr>
        <xdr:cNvPr id="2" name="Chart 1">
          <a:extLst>
            <a:ext uri="{FF2B5EF4-FFF2-40B4-BE49-F238E27FC236}">
              <a16:creationId xmlns:a16="http://schemas.microsoft.com/office/drawing/2014/main" id="{2D8CFD63-42A1-422F-8252-1FB6ED46F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13</xdr:row>
      <xdr:rowOff>68580</xdr:rowOff>
    </xdr:from>
    <xdr:to>
      <xdr:col>8</xdr:col>
      <xdr:colOff>432435</xdr:colOff>
      <xdr:row>34</xdr:row>
      <xdr:rowOff>144780</xdr:rowOff>
    </xdr:to>
    <xdr:graphicFrame macro="">
      <xdr:nvGraphicFramePr>
        <xdr:cNvPr id="2" name="Chart 1">
          <a:extLst>
            <a:ext uri="{FF2B5EF4-FFF2-40B4-BE49-F238E27FC236}">
              <a16:creationId xmlns:a16="http://schemas.microsoft.com/office/drawing/2014/main" id="{1781D717-65EB-4639-A6A0-EC00E2077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8</xdr:row>
      <xdr:rowOff>114300</xdr:rowOff>
    </xdr:from>
    <xdr:to>
      <xdr:col>10</xdr:col>
      <xdr:colOff>410392</xdr:colOff>
      <xdr:row>34</xdr:row>
      <xdr:rowOff>50074</xdr:rowOff>
    </xdr:to>
    <xdr:grpSp>
      <xdr:nvGrpSpPr>
        <xdr:cNvPr id="2" name="POWER_USER_SANKEY_CHART" descr="{&quot;RangeName&quot;:&quot;POWER_USER_EXCEL_CHART_C64A436F_1D8E_4E3E_9D3C_59F85339ECFE&quot;,&quot;Version&quot;:&quot;1.6.996.0&quot;}">
          <a:extLst>
            <a:ext uri="{FF2B5EF4-FFF2-40B4-BE49-F238E27FC236}">
              <a16:creationId xmlns:a16="http://schemas.microsoft.com/office/drawing/2014/main" id="{BFDD573A-AA02-4A07-89EF-8382E6B2128C}"/>
            </a:ext>
          </a:extLst>
        </xdr:cNvPr>
        <xdr:cNvGrpSpPr/>
      </xdr:nvGrpSpPr>
      <xdr:grpSpPr>
        <a:xfrm>
          <a:off x="0" y="1657350"/>
          <a:ext cx="9192442" cy="4888774"/>
          <a:chOff x="7519307" y="499836"/>
          <a:chExt cx="7861300" cy="4559301"/>
        </a:xfrm>
      </xdr:grpSpPr>
      <xdr:sp macro="" textlink="">
        <xdr:nvSpPr>
          <xdr:cNvPr id="3" name="Rectangle 2">
            <a:extLst>
              <a:ext uri="{FF2B5EF4-FFF2-40B4-BE49-F238E27FC236}">
                <a16:creationId xmlns:a16="http://schemas.microsoft.com/office/drawing/2014/main" id="{7E60BF91-9C8F-4545-A24B-866707342DA2}"/>
              </a:ext>
            </a:extLst>
          </xdr:cNvPr>
          <xdr:cNvSpPr/>
        </xdr:nvSpPr>
        <xdr:spPr>
          <a:xfrm>
            <a:off x="7519307" y="499836"/>
            <a:ext cx="7861300" cy="4559301"/>
          </a:xfrm>
          <a:prstGeom prst="rect">
            <a:avLst/>
          </a:prstGeom>
          <a:solidFill>
            <a:srgbClr val="FFFFFF"/>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4" name="POWER_USER_SANKEY_CHART_SERIE_SHAPE" descr="{&quot;Id&quot;:&quot;11AFD764-5336-454D-A5DB-ADAE94145DD8&quot;,&quot;Value&quot;:100.0,&quot;Percentage&quot;:0.24999999999999989}">
            <a:extLst>
              <a:ext uri="{FF2B5EF4-FFF2-40B4-BE49-F238E27FC236}">
                <a16:creationId xmlns:a16="http://schemas.microsoft.com/office/drawing/2014/main" id="{57AA474F-E3DB-4F80-9108-124541BAE0B5}"/>
              </a:ext>
            </a:extLst>
          </xdr:cNvPr>
          <xdr:cNvSpPr/>
        </xdr:nvSpPr>
        <xdr:spPr>
          <a:xfrm>
            <a:off x="7608207" y="779236"/>
            <a:ext cx="1270000" cy="952500"/>
          </a:xfrm>
          <a:prstGeom prst="rect">
            <a:avLst/>
          </a:prstGeom>
          <a:solidFill>
            <a:srgbClr val="00206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600" b="0" i="0" u="none">
                <a:solidFill>
                  <a:schemeClr val="bg1"/>
                </a:solidFill>
              </a:rPr>
              <a:t>GHS-P</a:t>
            </a:r>
          </a:p>
          <a:p>
            <a:pPr algn="ctr"/>
            <a:r>
              <a:rPr lang="en-US" sz="1500" b="0" i="0" u="none">
                <a:solidFill>
                  <a:schemeClr val="bg1"/>
                </a:solidFill>
              </a:rPr>
              <a:t>(Jan/Feb 2019)</a:t>
            </a:r>
          </a:p>
        </xdr:txBody>
      </xdr:sp>
      <xdr:sp macro="" textlink="">
        <xdr:nvSpPr>
          <xdr:cNvPr id="5" name="POWER_USER_SANKEY_CHART_CONNECTED_SUB_SERIE_SHAPE_26_2" descr="{&quot;Id&quot;:&quot;11AFD764-5336-454D-A5DB-ADAE94145DD8&quot;,&quot;Value&quot;:100.0,&quot;Percentage&quot;:0.24999999999999989}">
            <a:extLst>
              <a:ext uri="{FF2B5EF4-FFF2-40B4-BE49-F238E27FC236}">
                <a16:creationId xmlns:a16="http://schemas.microsoft.com/office/drawing/2014/main" id="{9DE97E06-9D37-4229-9D3D-E18E145DDB5F}"/>
              </a:ext>
            </a:extLst>
          </xdr:cNvPr>
          <xdr:cNvSpPr/>
        </xdr:nvSpPr>
        <xdr:spPr>
          <a:xfrm>
            <a:off x="8852807" y="779236"/>
            <a:ext cx="0" cy="600759"/>
          </a:xfrm>
          <a:prstGeom prst="rect">
            <a:avLst/>
          </a:prstGeom>
          <a:solidFill>
            <a:srgbClr val="00206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6" name="POWER_USER_SANKEY_CHART_CONNECTED_SUB_SERIE_SHAPE_26_4" descr="{&quot;Id&quot;:&quot;11AFD764-5336-454D-A5DB-ADAE94145DD8&quot;,&quot;Value&quot;:100.0,&quot;Percentage&quot;:0.24999999999999989}">
            <a:extLst>
              <a:ext uri="{FF2B5EF4-FFF2-40B4-BE49-F238E27FC236}">
                <a16:creationId xmlns:a16="http://schemas.microsoft.com/office/drawing/2014/main" id="{6482DF34-6F18-440B-8ABF-5BBD1EDBA31F}"/>
              </a:ext>
            </a:extLst>
          </xdr:cNvPr>
          <xdr:cNvSpPr/>
        </xdr:nvSpPr>
        <xdr:spPr>
          <a:xfrm>
            <a:off x="8852807" y="1379995"/>
            <a:ext cx="0" cy="351741"/>
          </a:xfrm>
          <a:prstGeom prst="rect">
            <a:avLst/>
          </a:prstGeom>
          <a:solidFill>
            <a:srgbClr val="00206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7" name="POWER_USER_SANKEY_CHART_SERIE_SHAPE" descr="{&quot;Id&quot;:&quot;7EC70960-9321-444E-8AAF-C1C49E507A0B&quot;,&quot;Value&quot;:100.0,&quot;Percentage&quot;:0.24999999999999989}">
            <a:extLst>
              <a:ext uri="{FF2B5EF4-FFF2-40B4-BE49-F238E27FC236}">
                <a16:creationId xmlns:a16="http://schemas.microsoft.com/office/drawing/2014/main" id="{8CE98D4C-359F-4953-9884-19057C29E795}"/>
              </a:ext>
            </a:extLst>
          </xdr:cNvPr>
          <xdr:cNvSpPr/>
        </xdr:nvSpPr>
        <xdr:spPr>
          <a:xfrm>
            <a:off x="7608207" y="1858736"/>
            <a:ext cx="1270000" cy="952500"/>
          </a:xfrm>
          <a:prstGeom prst="rect">
            <a:avLst/>
          </a:prstGeom>
          <a:solidFill>
            <a:srgbClr val="FF000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600" b="0" i="0" u="none">
                <a:solidFill>
                  <a:srgbClr val="000000"/>
                </a:solidFill>
              </a:rPr>
              <a:t>Round 1</a:t>
            </a:r>
          </a:p>
          <a:p>
            <a:pPr algn="ctr"/>
            <a:r>
              <a:rPr lang="en-US" sz="1500" b="0" i="0" u="none">
                <a:solidFill>
                  <a:srgbClr val="000000"/>
                </a:solidFill>
              </a:rPr>
              <a:t>(April/May)</a:t>
            </a:r>
          </a:p>
        </xdr:txBody>
      </xdr:sp>
      <xdr:sp macro="" textlink="">
        <xdr:nvSpPr>
          <xdr:cNvPr id="8" name="POWER_USER_SANKEY_CHART_CONNECTED_SUB_SERIE_SHAPE_27_2" descr="{&quot;Id&quot;:&quot;7EC70960-9321-444E-8AAF-C1C49E507A0B&quot;,&quot;Value&quot;:100.0,&quot;Percentage&quot;:0.24999999999999989}">
            <a:extLst>
              <a:ext uri="{FF2B5EF4-FFF2-40B4-BE49-F238E27FC236}">
                <a16:creationId xmlns:a16="http://schemas.microsoft.com/office/drawing/2014/main" id="{FC19E0D9-EBBC-48ED-92B6-96DC15A09E12}"/>
              </a:ext>
            </a:extLst>
          </xdr:cNvPr>
          <xdr:cNvSpPr/>
        </xdr:nvSpPr>
        <xdr:spPr>
          <a:xfrm>
            <a:off x="8852807" y="1858736"/>
            <a:ext cx="0" cy="400083"/>
          </a:xfrm>
          <a:prstGeom prst="rect">
            <a:avLst/>
          </a:prstGeom>
          <a:solidFill>
            <a:srgbClr val="FF000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9" name="POWER_USER_SANKEY_CHART_CONNECTED_SUB_SERIE_SHAPE_27_3" descr="{&quot;Id&quot;:&quot;7EC70960-9321-444E-8AAF-C1C49E507A0B&quot;,&quot;Value&quot;:100.0,&quot;Percentage&quot;:0.24999999999999989}">
            <a:extLst>
              <a:ext uri="{FF2B5EF4-FFF2-40B4-BE49-F238E27FC236}">
                <a16:creationId xmlns:a16="http://schemas.microsoft.com/office/drawing/2014/main" id="{7F516534-4710-4A82-9963-F89F97E6625F}"/>
              </a:ext>
            </a:extLst>
          </xdr:cNvPr>
          <xdr:cNvSpPr/>
        </xdr:nvSpPr>
        <xdr:spPr>
          <a:xfrm>
            <a:off x="8852807" y="2258819"/>
            <a:ext cx="0" cy="118836"/>
          </a:xfrm>
          <a:prstGeom prst="rect">
            <a:avLst/>
          </a:prstGeom>
          <a:solidFill>
            <a:srgbClr val="FF000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0" name="POWER_USER_SANKEY_CHART_CONNECTED_SUB_SERIE_SHAPE_27_4" descr="{&quot;Id&quot;:&quot;7EC70960-9321-444E-8AAF-C1C49E507A0B&quot;,&quot;Value&quot;:100.0,&quot;Percentage&quot;:0.24999999999999989}">
            <a:extLst>
              <a:ext uri="{FF2B5EF4-FFF2-40B4-BE49-F238E27FC236}">
                <a16:creationId xmlns:a16="http://schemas.microsoft.com/office/drawing/2014/main" id="{068A5A96-B9F4-4ABC-809A-85697FB040CB}"/>
              </a:ext>
            </a:extLst>
          </xdr:cNvPr>
          <xdr:cNvSpPr/>
        </xdr:nvSpPr>
        <xdr:spPr>
          <a:xfrm>
            <a:off x="8852807" y="2377655"/>
            <a:ext cx="0" cy="433580"/>
          </a:xfrm>
          <a:prstGeom prst="rect">
            <a:avLst/>
          </a:prstGeom>
          <a:solidFill>
            <a:srgbClr val="FF000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1" name="POWER_USER_SANKEY_CHART_SERIE_SHAPE" descr="{&quot;Id&quot;:&quot;57464107-5E0A-4B70-9649-60A86A8977B2&quot;,&quot;Value&quot;:100.0000000000001,&quot;Percentage&quot;:0.25000000000000017}">
            <a:extLst>
              <a:ext uri="{FF2B5EF4-FFF2-40B4-BE49-F238E27FC236}">
                <a16:creationId xmlns:a16="http://schemas.microsoft.com/office/drawing/2014/main" id="{4800E7D6-B210-4D38-8B06-B7CF78A25BD5}"/>
              </a:ext>
            </a:extLst>
          </xdr:cNvPr>
          <xdr:cNvSpPr/>
        </xdr:nvSpPr>
        <xdr:spPr>
          <a:xfrm>
            <a:off x="7608207" y="2938236"/>
            <a:ext cx="1270000" cy="952500"/>
          </a:xfrm>
          <a:prstGeom prst="rect">
            <a:avLst/>
          </a:prstGeom>
          <a:solidFill>
            <a:srgbClr val="FFD966"/>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600" b="0" i="0" u="none">
                <a:solidFill>
                  <a:srgbClr val="000000"/>
                </a:solidFill>
              </a:rPr>
              <a:t>Round 2</a:t>
            </a:r>
          </a:p>
          <a:p>
            <a:pPr algn="ctr"/>
            <a:r>
              <a:rPr lang="en-US" sz="1500" b="0" i="0" u="none">
                <a:solidFill>
                  <a:srgbClr val="000000"/>
                </a:solidFill>
              </a:rPr>
              <a:t>(June)</a:t>
            </a:r>
          </a:p>
        </xdr:txBody>
      </xdr:sp>
      <xdr:sp macro="" textlink="">
        <xdr:nvSpPr>
          <xdr:cNvPr id="12" name="POWER_USER_SANKEY_CHART_CONNECTED_SUB_SERIE_SHAPE_28_2" descr="{&quot;Id&quot;:&quot;57464107-5E0A-4B70-9649-60A86A8977B2&quot;,&quot;Value&quot;:100.0000000000001,&quot;Percentage&quot;:0.25000000000000017}">
            <a:extLst>
              <a:ext uri="{FF2B5EF4-FFF2-40B4-BE49-F238E27FC236}">
                <a16:creationId xmlns:a16="http://schemas.microsoft.com/office/drawing/2014/main" id="{F76D5ABB-E872-4DE0-91B4-0A98B00DA62F}"/>
              </a:ext>
            </a:extLst>
          </xdr:cNvPr>
          <xdr:cNvSpPr/>
        </xdr:nvSpPr>
        <xdr:spPr>
          <a:xfrm>
            <a:off x="8852807" y="2938236"/>
            <a:ext cx="0" cy="550338"/>
          </a:xfrm>
          <a:prstGeom prst="rect">
            <a:avLst/>
          </a:prstGeom>
          <a:solidFill>
            <a:srgbClr val="FFD966">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3" name="POWER_USER_SANKEY_CHART_CONNECTED_SUB_SERIE_SHAPE_28_3" descr="{&quot;Id&quot;:&quot;57464107-5E0A-4B70-9649-60A86A8977B2&quot;,&quot;Value&quot;:100.0000000000001,&quot;Percentage&quot;:0.25000000000000017}">
            <a:extLst>
              <a:ext uri="{FF2B5EF4-FFF2-40B4-BE49-F238E27FC236}">
                <a16:creationId xmlns:a16="http://schemas.microsoft.com/office/drawing/2014/main" id="{3215F8DD-D25F-4240-A44D-E198FC7A075B}"/>
              </a:ext>
            </a:extLst>
          </xdr:cNvPr>
          <xdr:cNvSpPr/>
        </xdr:nvSpPr>
        <xdr:spPr>
          <a:xfrm>
            <a:off x="8852807" y="3488574"/>
            <a:ext cx="0" cy="146989"/>
          </a:xfrm>
          <a:prstGeom prst="rect">
            <a:avLst/>
          </a:prstGeom>
          <a:solidFill>
            <a:srgbClr val="FFD966">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4" name="POWER_USER_SANKEY_CHART_CONNECTED_SUB_SERIE_SHAPE_28_4" descr="{&quot;Id&quot;:&quot;57464107-5E0A-4B70-9649-60A86A8977B2&quot;,&quot;Value&quot;:100.0000000000001,&quot;Percentage&quot;:0.25000000000000017}">
            <a:extLst>
              <a:ext uri="{FF2B5EF4-FFF2-40B4-BE49-F238E27FC236}">
                <a16:creationId xmlns:a16="http://schemas.microsoft.com/office/drawing/2014/main" id="{A3AF9BC9-5056-4FBB-A540-8A1FE0B786EB}"/>
              </a:ext>
            </a:extLst>
          </xdr:cNvPr>
          <xdr:cNvSpPr/>
        </xdr:nvSpPr>
        <xdr:spPr>
          <a:xfrm>
            <a:off x="8852807" y="3635563"/>
            <a:ext cx="0" cy="255173"/>
          </a:xfrm>
          <a:prstGeom prst="rect">
            <a:avLst/>
          </a:prstGeom>
          <a:solidFill>
            <a:srgbClr val="FFD966">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5" name="POWER_USER_SANKEY_CHART_SERIE_SHAPE" descr="{&quot;Id&quot;:&quot;5ED0AE2D-C0C0-4B48-BA3C-A1B00912F8A3&quot;,&quot;Value&quot;:100.0,&quot;Percentage&quot;:0.24999999999999989}">
            <a:extLst>
              <a:ext uri="{FF2B5EF4-FFF2-40B4-BE49-F238E27FC236}">
                <a16:creationId xmlns:a16="http://schemas.microsoft.com/office/drawing/2014/main" id="{1D12B449-2605-4837-9749-44E7DD653B07}"/>
              </a:ext>
            </a:extLst>
          </xdr:cNvPr>
          <xdr:cNvSpPr/>
        </xdr:nvSpPr>
        <xdr:spPr>
          <a:xfrm>
            <a:off x="7608207" y="4017736"/>
            <a:ext cx="1270000" cy="952500"/>
          </a:xfrm>
          <a:prstGeom prst="rect">
            <a:avLst/>
          </a:prstGeom>
          <a:solidFill>
            <a:srgbClr val="00B05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600" b="0" i="0" u="none">
                <a:solidFill>
                  <a:srgbClr val="000000"/>
                </a:solidFill>
              </a:rPr>
              <a:t>Round 3</a:t>
            </a:r>
          </a:p>
          <a:p>
            <a:pPr algn="ctr"/>
            <a:r>
              <a:rPr lang="en-US" sz="1500" b="0" i="0" u="none">
                <a:solidFill>
                  <a:srgbClr val="000000"/>
                </a:solidFill>
              </a:rPr>
              <a:t>(July)</a:t>
            </a:r>
          </a:p>
        </xdr:txBody>
      </xdr:sp>
      <xdr:sp macro="" textlink="">
        <xdr:nvSpPr>
          <xdr:cNvPr id="16" name="POWER_USER_SANKEY_CHART_CONNECTED_SUB_SERIE_SHAPE_29_2" descr="{&quot;Id&quot;:&quot;5ED0AE2D-C0C0-4B48-BA3C-A1B00912F8A3&quot;,&quot;Value&quot;:100.0,&quot;Percentage&quot;:0.24999999999999989}">
            <a:extLst>
              <a:ext uri="{FF2B5EF4-FFF2-40B4-BE49-F238E27FC236}">
                <a16:creationId xmlns:a16="http://schemas.microsoft.com/office/drawing/2014/main" id="{87EC152B-9F75-4442-A2C4-FE5F178D0A7B}"/>
              </a:ext>
            </a:extLst>
          </xdr:cNvPr>
          <xdr:cNvSpPr/>
        </xdr:nvSpPr>
        <xdr:spPr>
          <a:xfrm>
            <a:off x="8852807" y="4017736"/>
            <a:ext cx="0" cy="580746"/>
          </a:xfrm>
          <a:prstGeom prst="rect">
            <a:avLst/>
          </a:prstGeom>
          <a:solidFill>
            <a:srgbClr val="00B05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7" name="POWER_USER_SANKEY_CHART_CONNECTED_SUB_SERIE_SHAPE_29_3" descr="{&quot;Id&quot;:&quot;5ED0AE2D-C0C0-4B48-BA3C-A1B00912F8A3&quot;,&quot;Value&quot;:100.0,&quot;Percentage&quot;:0.24999999999999989}">
            <a:extLst>
              <a:ext uri="{FF2B5EF4-FFF2-40B4-BE49-F238E27FC236}">
                <a16:creationId xmlns:a16="http://schemas.microsoft.com/office/drawing/2014/main" id="{9CAF7055-B45B-4D6A-9450-3C5D7EF45B39}"/>
              </a:ext>
            </a:extLst>
          </xdr:cNvPr>
          <xdr:cNvSpPr/>
        </xdr:nvSpPr>
        <xdr:spPr>
          <a:xfrm>
            <a:off x="8852807" y="4598482"/>
            <a:ext cx="0" cy="168731"/>
          </a:xfrm>
          <a:prstGeom prst="rect">
            <a:avLst/>
          </a:prstGeom>
          <a:solidFill>
            <a:srgbClr val="00B05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8" name="POWER_USER_SANKEY_CHART_CONNECTED_SUB_SERIE_SHAPE_29_4" descr="{&quot;Id&quot;:&quot;5ED0AE2D-C0C0-4B48-BA3C-A1B00912F8A3&quot;,&quot;Value&quot;:100.0,&quot;Percentage&quot;:0.24999999999999989}">
            <a:extLst>
              <a:ext uri="{FF2B5EF4-FFF2-40B4-BE49-F238E27FC236}">
                <a16:creationId xmlns:a16="http://schemas.microsoft.com/office/drawing/2014/main" id="{F0C49FEE-4ACD-4C5A-B4F3-190B160A491D}"/>
              </a:ext>
            </a:extLst>
          </xdr:cNvPr>
          <xdr:cNvSpPr/>
        </xdr:nvSpPr>
        <xdr:spPr>
          <a:xfrm>
            <a:off x="8852807" y="4767213"/>
            <a:ext cx="0" cy="203024"/>
          </a:xfrm>
          <a:prstGeom prst="rect">
            <a:avLst/>
          </a:prstGeom>
          <a:solidFill>
            <a:srgbClr val="00B050">
              <a:alpha val="40000"/>
            </a:srgbClr>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19" name="POWER_USER_SANKEY_CHART_CATEGORY_LINE_SHAPE" descr="{&quot;Id&quot;:&quot;B637CFD1-066C-4872-B172-A311EDFCA44E&quot;,&quot;Value&quot;:223.82435009679679,&quot;Percentage&quot;:0.55956087524199172}">
            <a:extLst>
              <a:ext uri="{FF2B5EF4-FFF2-40B4-BE49-F238E27FC236}">
                <a16:creationId xmlns:a16="http://schemas.microsoft.com/office/drawing/2014/main" id="{8BDFEBD4-BD09-4346-ADD1-D1AA1D079EE9}"/>
              </a:ext>
            </a:extLst>
          </xdr:cNvPr>
          <xdr:cNvSpPr/>
        </xdr:nvSpPr>
        <xdr:spPr>
          <a:xfrm>
            <a:off x="13958207" y="779236"/>
            <a:ext cx="63500" cy="2202991"/>
          </a:xfrm>
          <a:prstGeom prst="rect">
            <a:avLst/>
          </a:prstGeom>
          <a:solidFill>
            <a:srgbClr val="00000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0" name="POWER_USER_SANKEY_CHART_CATEGORY_SHAPE" descr="{&quot;Id&quot;:&quot;B637CFD1-066C-4872-B172-A311EDFCA44E&quot;,&quot;Value&quot;:223.82435009679679,&quot;Percentage&quot;:0.55956087524199172}">
            <a:extLst>
              <a:ext uri="{FF2B5EF4-FFF2-40B4-BE49-F238E27FC236}">
                <a16:creationId xmlns:a16="http://schemas.microsoft.com/office/drawing/2014/main" id="{E251C731-9475-4FEA-A05B-EBA80A7D2354}"/>
              </a:ext>
            </a:extLst>
          </xdr:cNvPr>
          <xdr:cNvSpPr/>
        </xdr:nvSpPr>
        <xdr:spPr>
          <a:xfrm>
            <a:off x="14021707" y="779236"/>
            <a:ext cx="1270000" cy="2202991"/>
          </a:xfrm>
          <a:prstGeom prst="rect">
            <a:avLst/>
          </a:prstGeom>
          <a:solidFill>
            <a:srgbClr val="FFFFFF"/>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400" b="0" i="0" u="none">
                <a:solidFill>
                  <a:srgbClr val="000000"/>
                </a:solidFill>
              </a:rPr>
              <a:t>Open</a:t>
            </a:r>
          </a:p>
        </xdr:txBody>
      </xdr:sp>
      <xdr:sp macro="" textlink="">
        <xdr:nvSpPr>
          <xdr:cNvPr id="21" name="POWER_USER_SANKEY_CHART_CONNECTED_SUB_CATEGORY_SHAPE_26_2" descr="{&quot;Id&quot;:&quot;B637CFD1-066C-4872-B172-A311EDFCA44E&quot;,&quot;Value&quot;:223.82435009679679,&quot;Percentage&quot;:0.55956087524199172}">
            <a:extLst>
              <a:ext uri="{FF2B5EF4-FFF2-40B4-BE49-F238E27FC236}">
                <a16:creationId xmlns:a16="http://schemas.microsoft.com/office/drawing/2014/main" id="{2C7F70EA-AE62-4A95-86B3-650A3CFC1797}"/>
              </a:ext>
            </a:extLst>
          </xdr:cNvPr>
          <xdr:cNvSpPr/>
        </xdr:nvSpPr>
        <xdr:spPr>
          <a:xfrm>
            <a:off x="13983607" y="779236"/>
            <a:ext cx="0" cy="620785"/>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2" name="POWER_USER_SANKEY_CHART_CONNECTED_SUB_CATEGORY_SHAPE_27_2" descr="{&quot;Id&quot;:&quot;B637CFD1-066C-4872-B172-A311EDFCA44E&quot;,&quot;Value&quot;:223.82435009679679,&quot;Percentage&quot;:0.55956087524199172}">
            <a:extLst>
              <a:ext uri="{FF2B5EF4-FFF2-40B4-BE49-F238E27FC236}">
                <a16:creationId xmlns:a16="http://schemas.microsoft.com/office/drawing/2014/main" id="{9F4FD4F3-FDD6-4CE7-A37E-BC7760200447}"/>
              </a:ext>
            </a:extLst>
          </xdr:cNvPr>
          <xdr:cNvSpPr/>
        </xdr:nvSpPr>
        <xdr:spPr>
          <a:xfrm>
            <a:off x="13983607" y="1400021"/>
            <a:ext cx="0" cy="413419"/>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3" name="POWER_USER_SANKEY_CHART_CONNECTED_SUB_CATEGORY_SHAPE_28_2" descr="{&quot;Id&quot;:&quot;B637CFD1-066C-4872-B172-A311EDFCA44E&quot;,&quot;Value&quot;:223.82435009679679,&quot;Percentage&quot;:0.55956087524199172}">
            <a:extLst>
              <a:ext uri="{FF2B5EF4-FFF2-40B4-BE49-F238E27FC236}">
                <a16:creationId xmlns:a16="http://schemas.microsoft.com/office/drawing/2014/main" id="{7FE1BD8B-EC4A-4D91-9BB4-BE9C162852AE}"/>
              </a:ext>
            </a:extLst>
          </xdr:cNvPr>
          <xdr:cNvSpPr/>
        </xdr:nvSpPr>
        <xdr:spPr>
          <a:xfrm>
            <a:off x="13983607" y="1813440"/>
            <a:ext cx="0" cy="568683"/>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4" name="POWER_USER_SANKEY_CHART_CONNECTED_SUB_CATEGORY_SHAPE_29_2" descr="{&quot;Id&quot;:&quot;B637CFD1-066C-4872-B172-A311EDFCA44E&quot;,&quot;Value&quot;:223.82435009679679,&quot;Percentage&quot;:0.55956087524199172}">
            <a:extLst>
              <a:ext uri="{FF2B5EF4-FFF2-40B4-BE49-F238E27FC236}">
                <a16:creationId xmlns:a16="http://schemas.microsoft.com/office/drawing/2014/main" id="{9B65CADB-2601-4744-A468-31FE416AA063}"/>
              </a:ext>
            </a:extLst>
          </xdr:cNvPr>
          <xdr:cNvSpPr/>
        </xdr:nvSpPr>
        <xdr:spPr>
          <a:xfrm>
            <a:off x="13983607" y="2382123"/>
            <a:ext cx="0" cy="600105"/>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5" name="POWER_USER_SANKEY_CHART_CATEGORY_LINE_SHAPE" descr="{&quot;Id&quot;:&quot;321F5752-C2AA-4B01-ACC0-91683C596B28&quot;,&quot;Value&quot;:45.6226108072186,&quot;Percentage&quot;:0.11405652701804644}">
            <a:extLst>
              <a:ext uri="{FF2B5EF4-FFF2-40B4-BE49-F238E27FC236}">
                <a16:creationId xmlns:a16="http://schemas.microsoft.com/office/drawing/2014/main" id="{B7B4C412-C71F-4DC3-8F1E-65CE3AAF52A0}"/>
              </a:ext>
            </a:extLst>
          </xdr:cNvPr>
          <xdr:cNvSpPr/>
        </xdr:nvSpPr>
        <xdr:spPr>
          <a:xfrm>
            <a:off x="13958207" y="3109227"/>
            <a:ext cx="63500" cy="449040"/>
          </a:xfrm>
          <a:prstGeom prst="rect">
            <a:avLst/>
          </a:prstGeom>
          <a:solidFill>
            <a:srgbClr val="00000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6" name="POWER_USER_SANKEY_CHART_CATEGORY_SHAPE" descr="{&quot;Id&quot;:&quot;321F5752-C2AA-4B01-ACC0-91683C596B28&quot;,&quot;Value&quot;:45.6226108072186,&quot;Percentage&quot;:0.11405652701804644}">
            <a:extLst>
              <a:ext uri="{FF2B5EF4-FFF2-40B4-BE49-F238E27FC236}">
                <a16:creationId xmlns:a16="http://schemas.microsoft.com/office/drawing/2014/main" id="{202D71F1-42AC-4768-B895-DADA7072DA56}"/>
              </a:ext>
            </a:extLst>
          </xdr:cNvPr>
          <xdr:cNvSpPr/>
        </xdr:nvSpPr>
        <xdr:spPr>
          <a:xfrm>
            <a:off x="14021707" y="3109227"/>
            <a:ext cx="1270000" cy="449040"/>
          </a:xfrm>
          <a:prstGeom prst="rect">
            <a:avLst/>
          </a:prstGeom>
          <a:solidFill>
            <a:srgbClr val="FFFFFF"/>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400" b="0" i="0" u="none">
                <a:solidFill>
                  <a:srgbClr val="000000"/>
                </a:solidFill>
              </a:rPr>
              <a:t>Closed</a:t>
            </a:r>
          </a:p>
        </xdr:txBody>
      </xdr:sp>
      <xdr:sp macro="" textlink="">
        <xdr:nvSpPr>
          <xdr:cNvPr id="27" name="POWER_USER_SANKEY_CHART_CONNECTED_SUB_CATEGORY_SHAPE_27_3" descr="{&quot;Id&quot;:&quot;321F5752-C2AA-4B01-ACC0-91683C596B28&quot;,&quot;Value&quot;:45.6226108072186,&quot;Percentage&quot;:0.11405652701804644}">
            <a:extLst>
              <a:ext uri="{FF2B5EF4-FFF2-40B4-BE49-F238E27FC236}">
                <a16:creationId xmlns:a16="http://schemas.microsoft.com/office/drawing/2014/main" id="{7FE259BA-7673-4D2F-A240-D3D772E7CDBB}"/>
              </a:ext>
            </a:extLst>
          </xdr:cNvPr>
          <xdr:cNvSpPr/>
        </xdr:nvSpPr>
        <xdr:spPr>
          <a:xfrm>
            <a:off x="13983607" y="3109227"/>
            <a:ext cx="0" cy="122797"/>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8" name="POWER_USER_SANKEY_CHART_CONNECTED_SUB_CATEGORY_SHAPE_28_3" descr="{&quot;Id&quot;:&quot;321F5752-C2AA-4B01-ACC0-91683C596B28&quot;,&quot;Value&quot;:45.6226108072186,&quot;Percentage&quot;:0.11405652701804644}">
            <a:extLst>
              <a:ext uri="{FF2B5EF4-FFF2-40B4-BE49-F238E27FC236}">
                <a16:creationId xmlns:a16="http://schemas.microsoft.com/office/drawing/2014/main" id="{62F4AF15-0200-44C2-89A2-36DE5EE73D67}"/>
              </a:ext>
            </a:extLst>
          </xdr:cNvPr>
          <xdr:cNvSpPr/>
        </xdr:nvSpPr>
        <xdr:spPr>
          <a:xfrm>
            <a:off x="13983607" y="3232024"/>
            <a:ext cx="0" cy="151888"/>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29" name="POWER_USER_SANKEY_CHART_CONNECTED_SUB_CATEGORY_SHAPE_29_3" descr="{&quot;Id&quot;:&quot;321F5752-C2AA-4B01-ACC0-91683C596B28&quot;,&quot;Value&quot;:45.6226108072186,&quot;Percentage&quot;:0.11405652701804644}">
            <a:extLst>
              <a:ext uri="{FF2B5EF4-FFF2-40B4-BE49-F238E27FC236}">
                <a16:creationId xmlns:a16="http://schemas.microsoft.com/office/drawing/2014/main" id="{15A22C75-7424-4052-8B03-17C1F6ED0623}"/>
              </a:ext>
            </a:extLst>
          </xdr:cNvPr>
          <xdr:cNvSpPr/>
        </xdr:nvSpPr>
        <xdr:spPr>
          <a:xfrm>
            <a:off x="13983607" y="3383912"/>
            <a:ext cx="0" cy="174355"/>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30" name="POWER_USER_SANKEY_CHART_CATEGORY_LINE_SHAPE" descr="{&quot;Id&quot;:&quot;9144B9D0-DB60-4443-B230-1CDB76C7C61E&quot;,&quot;Value&quot;:130.5530390959847,&quot;Percentage&quot;:0.32638259773996159}">
            <a:extLst>
              <a:ext uri="{FF2B5EF4-FFF2-40B4-BE49-F238E27FC236}">
                <a16:creationId xmlns:a16="http://schemas.microsoft.com/office/drawing/2014/main" id="{E22BA7E7-D063-44D6-8F43-08B571B4FB2A}"/>
              </a:ext>
            </a:extLst>
          </xdr:cNvPr>
          <xdr:cNvSpPr/>
        </xdr:nvSpPr>
        <xdr:spPr>
          <a:xfrm>
            <a:off x="13958207" y="3685267"/>
            <a:ext cx="63500" cy="1284968"/>
          </a:xfrm>
          <a:prstGeom prst="rect">
            <a:avLst/>
          </a:prstGeom>
          <a:solidFill>
            <a:srgbClr val="000000"/>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31" name="POWER_USER_SANKEY_CHART_CATEGORY_SHAPE" descr="{&quot;Id&quot;:&quot;9144B9D0-DB60-4443-B230-1CDB76C7C61E&quot;,&quot;Value&quot;:130.5530390959847,&quot;Percentage&quot;:0.32638259773996159}">
            <a:extLst>
              <a:ext uri="{FF2B5EF4-FFF2-40B4-BE49-F238E27FC236}">
                <a16:creationId xmlns:a16="http://schemas.microsoft.com/office/drawing/2014/main" id="{918E998D-BAD4-4BC2-BF49-5CE2380DFF76}"/>
              </a:ext>
            </a:extLst>
          </xdr:cNvPr>
          <xdr:cNvSpPr/>
        </xdr:nvSpPr>
        <xdr:spPr>
          <a:xfrm>
            <a:off x="14021707" y="3685267"/>
            <a:ext cx="1270000" cy="1284968"/>
          </a:xfrm>
          <a:prstGeom prst="rect">
            <a:avLst/>
          </a:prstGeom>
          <a:solidFill>
            <a:srgbClr val="FFFFFF"/>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lstStyle/>
          <a:p>
            <a:pPr algn="ctr"/>
            <a:r>
              <a:rPr lang="en-US" sz="1400" b="0" i="0" u="none">
                <a:solidFill>
                  <a:srgbClr val="000000"/>
                </a:solidFill>
              </a:rPr>
              <a:t>No NFE</a:t>
            </a:r>
          </a:p>
        </xdr:txBody>
      </xdr:sp>
      <xdr:sp macro="" textlink="">
        <xdr:nvSpPr>
          <xdr:cNvPr id="32" name="POWER_USER_SANKEY_CHART_CONNECTED_SUB_CATEGORY_SHAPE_26_4" descr="{&quot;Id&quot;:&quot;9144B9D0-DB60-4443-B230-1CDB76C7C61E&quot;,&quot;Value&quot;:130.5530390959847,&quot;Percentage&quot;:0.32638259773996159}">
            <a:extLst>
              <a:ext uri="{FF2B5EF4-FFF2-40B4-BE49-F238E27FC236}">
                <a16:creationId xmlns:a16="http://schemas.microsoft.com/office/drawing/2014/main" id="{A42DAB68-8EEB-4310-BDFB-8901A990FCF3}"/>
              </a:ext>
            </a:extLst>
          </xdr:cNvPr>
          <xdr:cNvSpPr/>
        </xdr:nvSpPr>
        <xdr:spPr>
          <a:xfrm>
            <a:off x="13983607" y="3685267"/>
            <a:ext cx="0" cy="363465"/>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33" name="POWER_USER_SANKEY_CHART_CONNECTED_SUB_CATEGORY_SHAPE_27_4" descr="{&quot;Id&quot;:&quot;9144B9D0-DB60-4443-B230-1CDB76C7C61E&quot;,&quot;Value&quot;:130.5530390959847,&quot;Percentage&quot;:0.32638259773996159}">
            <a:extLst>
              <a:ext uri="{FF2B5EF4-FFF2-40B4-BE49-F238E27FC236}">
                <a16:creationId xmlns:a16="http://schemas.microsoft.com/office/drawing/2014/main" id="{ACD983F7-666E-4BF8-9FE4-AAB7B0E15124}"/>
              </a:ext>
            </a:extLst>
          </xdr:cNvPr>
          <xdr:cNvSpPr/>
        </xdr:nvSpPr>
        <xdr:spPr>
          <a:xfrm>
            <a:off x="13983607" y="4048732"/>
            <a:ext cx="0" cy="448033"/>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34" name="POWER_USER_SANKEY_CHART_CONNECTED_SUB_CATEGORY_SHAPE_28_4" descr="{&quot;Id&quot;:&quot;9144B9D0-DB60-4443-B230-1CDB76C7C61E&quot;,&quot;Value&quot;:130.5530390959847,&quot;Percentage&quot;:0.32638259773996159}">
            <a:extLst>
              <a:ext uri="{FF2B5EF4-FFF2-40B4-BE49-F238E27FC236}">
                <a16:creationId xmlns:a16="http://schemas.microsoft.com/office/drawing/2014/main" id="{9B917342-D0E7-42AE-BD3E-DE2DC1C2B8E7}"/>
              </a:ext>
            </a:extLst>
          </xdr:cNvPr>
          <xdr:cNvSpPr/>
        </xdr:nvSpPr>
        <xdr:spPr>
          <a:xfrm>
            <a:off x="13983607" y="4496765"/>
            <a:ext cx="0" cy="263679"/>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sp macro="" textlink="">
        <xdr:nvSpPr>
          <xdr:cNvPr id="35" name="POWER_USER_SANKEY_CHART_CONNECTED_SUB_CATEGORY_SHAPE_29_4" descr="{&quot;Id&quot;:&quot;9144B9D0-DB60-4443-B230-1CDB76C7C61E&quot;,&quot;Value&quot;:130.5530390959847,&quot;Percentage&quot;:0.32638259773996159}">
            <a:extLst>
              <a:ext uri="{FF2B5EF4-FFF2-40B4-BE49-F238E27FC236}">
                <a16:creationId xmlns:a16="http://schemas.microsoft.com/office/drawing/2014/main" id="{53F58CD7-567B-4C02-AB03-7B1906A0AE46}"/>
              </a:ext>
            </a:extLst>
          </xdr:cNvPr>
          <xdr:cNvSpPr/>
        </xdr:nvSpPr>
        <xdr:spPr>
          <a:xfrm>
            <a:off x="13983607" y="4760444"/>
            <a:ext cx="0" cy="209791"/>
          </a:xfrm>
          <a:prstGeom prst="rect">
            <a:avLst/>
          </a:prstGeom>
          <a:solidFill>
            <a:schemeClr val="accent1"/>
          </a:solidFill>
          <a:ln w="3175" cap="flat" cmpd="sng" algn="ctr">
            <a:noFill/>
            <a:prstDash val="solid"/>
            <a:miter lim="800000"/>
          </a:ln>
          <a:effectLst/>
          <a:extLs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ctr"/>
            <a:endParaRPr lang="en-US" sz="1100" b="0" i="0" u="none">
              <a:solidFill>
                <a:srgbClr val="000000"/>
              </a:solidFill>
            </a:endParaRPr>
          </a:p>
        </xdr:txBody>
      </xdr:sp>
      <xdr:cxnSp macro="">
        <xdr:nvCxnSpPr>
          <xdr:cNvPr id="36" name="POWER_USER_SANKEY_CHART_CONNECTOR_SHAPE" descr="{&quot;Id&quot;:&quot;11AFD764-5336-454D-A5DB-ADAE94145DD8&quot;,&quot;Value&quot;:100.0,&quot;Percentage&quot;:0.24999999999999989}">
            <a:extLst>
              <a:ext uri="{FF2B5EF4-FFF2-40B4-BE49-F238E27FC236}">
                <a16:creationId xmlns:a16="http://schemas.microsoft.com/office/drawing/2014/main" id="{4C7355B0-FEF0-42E2-8C0F-2DBB1492B3BF}"/>
              </a:ext>
            </a:extLst>
          </xdr:cNvPr>
          <xdr:cNvCxnSpPr>
            <a:stCxn id="5" idx="3"/>
            <a:endCxn id="21" idx="1"/>
          </xdr:cNvCxnSpPr>
        </xdr:nvCxnSpPr>
        <xdr:spPr>
          <a:xfrm>
            <a:off x="8852808" y="1079616"/>
            <a:ext cx="5130799" cy="10013"/>
          </a:xfrm>
          <a:prstGeom prst="curvedConnector3">
            <a:avLst>
              <a:gd name="adj1" fmla="val 50000"/>
            </a:avLst>
          </a:prstGeom>
          <a:ln w="600759" cap="flat" cmpd="sng" algn="ctr">
            <a:solidFill>
              <a:srgbClr val="00206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7" name="POWER_USER_SANKEY_CHART_CONNECTOR_SHAPE" descr="{&quot;Id&quot;:&quot;11AFD764-5336-454D-A5DB-ADAE94145DD8&quot;,&quot;Value&quot;:100.0,&quot;Percentage&quot;:0.24999999999999989}">
            <a:extLst>
              <a:ext uri="{FF2B5EF4-FFF2-40B4-BE49-F238E27FC236}">
                <a16:creationId xmlns:a16="http://schemas.microsoft.com/office/drawing/2014/main" id="{E4098617-60FC-41AD-B504-CE468DDB1C48}"/>
              </a:ext>
            </a:extLst>
          </xdr:cNvPr>
          <xdr:cNvCxnSpPr>
            <a:stCxn id="6" idx="3"/>
            <a:endCxn id="32" idx="1"/>
          </xdr:cNvCxnSpPr>
        </xdr:nvCxnSpPr>
        <xdr:spPr>
          <a:xfrm>
            <a:off x="8852808" y="1555866"/>
            <a:ext cx="5130799" cy="2311134"/>
          </a:xfrm>
          <a:prstGeom prst="curvedConnector3">
            <a:avLst>
              <a:gd name="adj1" fmla="val 50000"/>
            </a:avLst>
          </a:prstGeom>
          <a:ln w="351741" cap="flat" cmpd="sng" algn="ctr">
            <a:solidFill>
              <a:srgbClr val="00206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POWER_USER_SANKEY_CHART_CONNECTOR_SHAPE" descr="{&quot;Id&quot;:&quot;7EC70960-9321-444E-8AAF-C1C49E507A0B&quot;,&quot;Value&quot;:100.0,&quot;Percentage&quot;:0.24999999999999989}">
            <a:extLst>
              <a:ext uri="{FF2B5EF4-FFF2-40B4-BE49-F238E27FC236}">
                <a16:creationId xmlns:a16="http://schemas.microsoft.com/office/drawing/2014/main" id="{D71764CC-8FEA-4907-81B4-FE8B064727A0}"/>
              </a:ext>
            </a:extLst>
          </xdr:cNvPr>
          <xdr:cNvCxnSpPr>
            <a:stCxn id="8" idx="3"/>
            <a:endCxn id="22" idx="1"/>
          </xdr:cNvCxnSpPr>
        </xdr:nvCxnSpPr>
        <xdr:spPr>
          <a:xfrm flipV="1">
            <a:off x="8852808" y="1606731"/>
            <a:ext cx="5130799" cy="452047"/>
          </a:xfrm>
          <a:prstGeom prst="curvedConnector3">
            <a:avLst>
              <a:gd name="adj1" fmla="val 50000"/>
            </a:avLst>
          </a:prstGeom>
          <a:ln w="400083" cap="flat" cmpd="sng" algn="ctr">
            <a:solidFill>
              <a:srgbClr val="FF000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9" name="POWER_USER_SANKEY_CHART_CONNECTOR_SHAPE" descr="{&quot;Id&quot;:&quot;7EC70960-9321-444E-8AAF-C1C49E507A0B&quot;,&quot;Value&quot;:100.0,&quot;Percentage&quot;:0.24999999999999989}">
            <a:extLst>
              <a:ext uri="{FF2B5EF4-FFF2-40B4-BE49-F238E27FC236}">
                <a16:creationId xmlns:a16="http://schemas.microsoft.com/office/drawing/2014/main" id="{B96BFDFB-21E6-4C1A-AC9A-A8A2DADF6F00}"/>
              </a:ext>
            </a:extLst>
          </xdr:cNvPr>
          <xdr:cNvCxnSpPr>
            <a:stCxn id="9" idx="3"/>
            <a:endCxn id="27" idx="1"/>
          </xdr:cNvCxnSpPr>
        </xdr:nvCxnSpPr>
        <xdr:spPr>
          <a:xfrm>
            <a:off x="8852808" y="2318237"/>
            <a:ext cx="5130799" cy="852389"/>
          </a:xfrm>
          <a:prstGeom prst="curvedConnector3">
            <a:avLst>
              <a:gd name="adj1" fmla="val 50000"/>
            </a:avLst>
          </a:prstGeom>
          <a:ln w="118836" cap="flat" cmpd="sng" algn="ctr">
            <a:solidFill>
              <a:srgbClr val="FF000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0" name="POWER_USER_SANKEY_CHART_CONNECTOR_SHAPE" descr="{&quot;Id&quot;:&quot;7EC70960-9321-444E-8AAF-C1C49E507A0B&quot;,&quot;Value&quot;:100.0,&quot;Percentage&quot;:0.24999999999999989}">
            <a:extLst>
              <a:ext uri="{FF2B5EF4-FFF2-40B4-BE49-F238E27FC236}">
                <a16:creationId xmlns:a16="http://schemas.microsoft.com/office/drawing/2014/main" id="{40204392-1083-4FD0-8BFE-1FC0C5E88878}"/>
              </a:ext>
            </a:extLst>
          </xdr:cNvPr>
          <xdr:cNvCxnSpPr>
            <a:stCxn id="10" idx="3"/>
            <a:endCxn id="33" idx="1"/>
          </xdr:cNvCxnSpPr>
        </xdr:nvCxnSpPr>
        <xdr:spPr>
          <a:xfrm>
            <a:off x="8852808" y="2594445"/>
            <a:ext cx="5130799" cy="1678304"/>
          </a:xfrm>
          <a:prstGeom prst="curvedConnector3">
            <a:avLst>
              <a:gd name="adj1" fmla="val 50000"/>
            </a:avLst>
          </a:prstGeom>
          <a:ln w="433580" cap="flat" cmpd="sng" algn="ctr">
            <a:solidFill>
              <a:srgbClr val="FF000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POWER_USER_SANKEY_CHART_CONNECTOR_SHAPE" descr="{&quot;Id&quot;:&quot;57464107-5E0A-4B70-9649-60A86A8977B2&quot;,&quot;Value&quot;:100.0000000000001,&quot;Percentage&quot;:0.25000000000000017}">
            <a:extLst>
              <a:ext uri="{FF2B5EF4-FFF2-40B4-BE49-F238E27FC236}">
                <a16:creationId xmlns:a16="http://schemas.microsoft.com/office/drawing/2014/main" id="{A2BA97AB-403E-4F08-A318-C794276A07DF}"/>
              </a:ext>
            </a:extLst>
          </xdr:cNvPr>
          <xdr:cNvCxnSpPr>
            <a:stCxn id="12" idx="3"/>
            <a:endCxn id="23" idx="1"/>
          </xdr:cNvCxnSpPr>
        </xdr:nvCxnSpPr>
        <xdr:spPr>
          <a:xfrm flipV="1">
            <a:off x="8852808" y="2097782"/>
            <a:ext cx="5130799" cy="1115623"/>
          </a:xfrm>
          <a:prstGeom prst="curvedConnector3">
            <a:avLst>
              <a:gd name="adj1" fmla="val 50000"/>
            </a:avLst>
          </a:prstGeom>
          <a:ln w="550338" cap="flat" cmpd="sng" algn="ctr">
            <a:solidFill>
              <a:srgbClr val="FFD966">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2" name="POWER_USER_SANKEY_CHART_CONNECTOR_SHAPE" descr="{&quot;Id&quot;:&quot;57464107-5E0A-4B70-9649-60A86A8977B2&quot;,&quot;Value&quot;:100.0000000000001,&quot;Percentage&quot;:0.25000000000000017}">
            <a:extLst>
              <a:ext uri="{FF2B5EF4-FFF2-40B4-BE49-F238E27FC236}">
                <a16:creationId xmlns:a16="http://schemas.microsoft.com/office/drawing/2014/main" id="{3D8DB08A-FE97-4B03-BFFA-093F732AD758}"/>
              </a:ext>
            </a:extLst>
          </xdr:cNvPr>
          <xdr:cNvCxnSpPr>
            <a:stCxn id="13" idx="3"/>
            <a:endCxn id="28" idx="1"/>
          </xdr:cNvCxnSpPr>
        </xdr:nvCxnSpPr>
        <xdr:spPr>
          <a:xfrm flipV="1">
            <a:off x="8852808" y="3307968"/>
            <a:ext cx="5130799" cy="254101"/>
          </a:xfrm>
          <a:prstGeom prst="curvedConnector3">
            <a:avLst>
              <a:gd name="adj1" fmla="val 50000"/>
            </a:avLst>
          </a:prstGeom>
          <a:ln w="146989" cap="flat" cmpd="sng" algn="ctr">
            <a:solidFill>
              <a:srgbClr val="FFD966">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3" name="POWER_USER_SANKEY_CHART_CONNECTOR_SHAPE" descr="{&quot;Id&quot;:&quot;57464107-5E0A-4B70-9649-60A86A8977B2&quot;,&quot;Value&quot;:100.0000000000001,&quot;Percentage&quot;:0.25000000000000017}">
            <a:extLst>
              <a:ext uri="{FF2B5EF4-FFF2-40B4-BE49-F238E27FC236}">
                <a16:creationId xmlns:a16="http://schemas.microsoft.com/office/drawing/2014/main" id="{384DC45A-9323-4D94-AA77-6A322B5938D9}"/>
              </a:ext>
            </a:extLst>
          </xdr:cNvPr>
          <xdr:cNvCxnSpPr>
            <a:stCxn id="14" idx="3"/>
            <a:endCxn id="34" idx="1"/>
          </xdr:cNvCxnSpPr>
        </xdr:nvCxnSpPr>
        <xdr:spPr>
          <a:xfrm>
            <a:off x="8852808" y="3763150"/>
            <a:ext cx="5130799" cy="865455"/>
          </a:xfrm>
          <a:prstGeom prst="curvedConnector3">
            <a:avLst>
              <a:gd name="adj1" fmla="val 50000"/>
            </a:avLst>
          </a:prstGeom>
          <a:ln w="255173" cap="flat" cmpd="sng" algn="ctr">
            <a:solidFill>
              <a:srgbClr val="FFD966">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4" name="POWER_USER_SANKEY_CHART_CONNECTOR_SHAPE" descr="{&quot;Id&quot;:&quot;5ED0AE2D-C0C0-4B48-BA3C-A1B00912F8A3&quot;,&quot;Value&quot;:100.0,&quot;Percentage&quot;:0.24999999999999989}">
            <a:extLst>
              <a:ext uri="{FF2B5EF4-FFF2-40B4-BE49-F238E27FC236}">
                <a16:creationId xmlns:a16="http://schemas.microsoft.com/office/drawing/2014/main" id="{8573D9A6-A291-4B43-B645-11549EB8B3FC}"/>
              </a:ext>
            </a:extLst>
          </xdr:cNvPr>
          <xdr:cNvCxnSpPr>
            <a:stCxn id="16" idx="3"/>
            <a:endCxn id="24" idx="1"/>
          </xdr:cNvCxnSpPr>
        </xdr:nvCxnSpPr>
        <xdr:spPr>
          <a:xfrm flipV="1">
            <a:off x="8852808" y="2682176"/>
            <a:ext cx="5130799" cy="1625933"/>
          </a:xfrm>
          <a:prstGeom prst="curvedConnector3">
            <a:avLst>
              <a:gd name="adj1" fmla="val 50000"/>
            </a:avLst>
          </a:prstGeom>
          <a:ln w="580746" cap="flat" cmpd="sng" algn="ctr">
            <a:solidFill>
              <a:srgbClr val="00B05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5" name="POWER_USER_SANKEY_CHART_CONNECTOR_SHAPE" descr="{&quot;Id&quot;:&quot;5ED0AE2D-C0C0-4B48-BA3C-A1B00912F8A3&quot;,&quot;Value&quot;:100.0,&quot;Percentage&quot;:0.24999999999999989}">
            <a:extLst>
              <a:ext uri="{FF2B5EF4-FFF2-40B4-BE49-F238E27FC236}">
                <a16:creationId xmlns:a16="http://schemas.microsoft.com/office/drawing/2014/main" id="{A7138778-E5A5-4F34-9851-54DD8C639112}"/>
              </a:ext>
            </a:extLst>
          </xdr:cNvPr>
          <xdr:cNvCxnSpPr>
            <a:stCxn id="17" idx="3"/>
            <a:endCxn id="29" idx="1"/>
          </xdr:cNvCxnSpPr>
        </xdr:nvCxnSpPr>
        <xdr:spPr>
          <a:xfrm flipV="1">
            <a:off x="8852808" y="3471090"/>
            <a:ext cx="5130799" cy="1211758"/>
          </a:xfrm>
          <a:prstGeom prst="curvedConnector3">
            <a:avLst>
              <a:gd name="adj1" fmla="val 50000"/>
            </a:avLst>
          </a:prstGeom>
          <a:ln w="168731" cap="flat" cmpd="sng" algn="ctr">
            <a:solidFill>
              <a:srgbClr val="00B05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6" name="POWER_USER_SANKEY_CHART_CONNECTOR_SHAPE" descr="{&quot;Id&quot;:&quot;5ED0AE2D-C0C0-4B48-BA3C-A1B00912F8A3&quot;,&quot;Value&quot;:100.0,&quot;Percentage&quot;:0.24999999999999989}">
            <a:extLst>
              <a:ext uri="{FF2B5EF4-FFF2-40B4-BE49-F238E27FC236}">
                <a16:creationId xmlns:a16="http://schemas.microsoft.com/office/drawing/2014/main" id="{06D30E70-7A1F-4377-96EA-2B3235BF05B7}"/>
              </a:ext>
            </a:extLst>
          </xdr:cNvPr>
          <xdr:cNvCxnSpPr>
            <a:stCxn id="18" idx="3"/>
            <a:endCxn id="35" idx="1"/>
          </xdr:cNvCxnSpPr>
        </xdr:nvCxnSpPr>
        <xdr:spPr>
          <a:xfrm flipV="1">
            <a:off x="8852808" y="4865340"/>
            <a:ext cx="5130799" cy="3385"/>
          </a:xfrm>
          <a:prstGeom prst="curvedConnector3">
            <a:avLst>
              <a:gd name="adj1" fmla="val 50000"/>
            </a:avLst>
          </a:prstGeom>
          <a:ln w="203024" cap="flat" cmpd="sng" algn="ctr">
            <a:solidFill>
              <a:srgbClr val="00B050">
                <a:alpha val="40000"/>
              </a:srgbClr>
            </a:solidFill>
            <a:prstDash val="solid"/>
            <a:miter lim="8000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47" name="POWER_USER_SANKEY_CHART_TOTAL_SHAPE" descr="{&quot;Id&quot;:&quot;5A6A3392-F082-469B-AA96-04020F200B4F&quot;,&quot;Value&quot;:400.00000000000017,&quot;Percentage&quot;:0.0}">
            <a:extLst>
              <a:ext uri="{FF2B5EF4-FFF2-40B4-BE49-F238E27FC236}">
                <a16:creationId xmlns:a16="http://schemas.microsoft.com/office/drawing/2014/main" id="{BBF05DD6-5406-440C-879D-E99ED7EFC437}"/>
              </a:ext>
            </a:extLst>
          </xdr:cNvPr>
          <xdr:cNvSpPr txBox="1"/>
        </xdr:nvSpPr>
        <xdr:spPr>
          <a:xfrm>
            <a:off x="7608207" y="588736"/>
            <a:ext cx="7683500" cy="190500"/>
          </a:xfrm>
          <a:prstGeom prst="rect">
            <a:avLst/>
          </a:prstGeom>
          <a:solidFill>
            <a:schemeClr val="lt1"/>
          </a:solidFill>
          <a:ln w="3175" cmpd="sng">
            <a:noFill/>
            <a:prstDash val="solid"/>
          </a:ln>
          <a:effectLst/>
          <a:extLst>
            <a:ext uri="{91240B29-F687-4F45-9708-019B960494DF}">
              <a14:hiddenLine xmlns:a14="http://schemas.microsoft.com/office/drawing/2010/main" w="3175" cmpd="sng">
                <a:solidFill>
                  <a:srgbClr val="000000"/>
                </a:solidFill>
                <a:prstDash val="solid"/>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nchorCtr="0">
            <a:noAutofit/>
          </a:bodyPr>
          <a:lstStyle/>
          <a:p>
            <a:pPr algn="ctr"/>
            <a:endParaRPr lang="en-US" sz="1100" b="1" i="0" u="none">
              <a:solidFill>
                <a:srgbClr val="000000"/>
              </a:solidFill>
            </a:endParaRPr>
          </a:p>
        </xdr:txBody>
      </xdr:sp>
      <xdr:sp macro="" textlink="">
        <xdr:nvSpPr>
          <xdr:cNvPr id="48" name="POWER_USER_SANKEY_CHART_SUB_SERIE_SHAPE" descr="{&quot;Id&quot;:&quot;11AFD764-5336-454D-A5DB-ADAE94145DD8&quot;,&quot;Value&quot;:63.0718467879804,&quot;Percentage&quot;:0.15767961696995092}">
            <a:extLst>
              <a:ext uri="{FF2B5EF4-FFF2-40B4-BE49-F238E27FC236}">
                <a16:creationId xmlns:a16="http://schemas.microsoft.com/office/drawing/2014/main" id="{BA8D53F8-939B-4DAF-81D2-3FFAD12118C2}"/>
              </a:ext>
            </a:extLst>
          </xdr:cNvPr>
          <xdr:cNvSpPr/>
        </xdr:nvSpPr>
        <xdr:spPr>
          <a:xfrm>
            <a:off x="8878207" y="779236"/>
            <a:ext cx="2540000" cy="600759"/>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63.1</a:t>
            </a:r>
          </a:p>
        </xdr:txBody>
      </xdr:sp>
      <xdr:sp macro="" textlink="">
        <xdr:nvSpPr>
          <xdr:cNvPr id="49" name="POWER_USER_SANKEY_CHART_SUB_SERIE_SHAPE" descr="{&quot;Id&quot;:&quot;11AFD764-5336-454D-A5DB-ADAE94145DD8&quot;,&quot;Value&quot;:36.9281532120196,&quot;Percentage&quot;:0.092320383030048969}">
            <a:extLst>
              <a:ext uri="{FF2B5EF4-FFF2-40B4-BE49-F238E27FC236}">
                <a16:creationId xmlns:a16="http://schemas.microsoft.com/office/drawing/2014/main" id="{F464BE1A-9F91-4545-9E9C-08824C340463}"/>
              </a:ext>
            </a:extLst>
          </xdr:cNvPr>
          <xdr:cNvSpPr/>
        </xdr:nvSpPr>
        <xdr:spPr>
          <a:xfrm>
            <a:off x="8878207" y="1379995"/>
            <a:ext cx="2540000" cy="351741"/>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36.9</a:t>
            </a:r>
          </a:p>
        </xdr:txBody>
      </xdr:sp>
      <xdr:sp macro="" textlink="">
        <xdr:nvSpPr>
          <xdr:cNvPr id="50" name="POWER_USER_SANKEY_CHART_SUB_SERIE_SHAPE" descr="{&quot;Id&quot;:&quot;7EC70960-9321-444E-8AAF-C1C49E507A0B&quot;,&quot;Value&quot;:42.0034881554988,&quot;Percentage&quot;:0.10500872038874695}">
            <a:extLst>
              <a:ext uri="{FF2B5EF4-FFF2-40B4-BE49-F238E27FC236}">
                <a16:creationId xmlns:a16="http://schemas.microsoft.com/office/drawing/2014/main" id="{89D43B4B-6E18-427C-A769-76D88BE34A0A}"/>
              </a:ext>
            </a:extLst>
          </xdr:cNvPr>
          <xdr:cNvSpPr/>
        </xdr:nvSpPr>
        <xdr:spPr>
          <a:xfrm>
            <a:off x="8878207" y="1858736"/>
            <a:ext cx="2540000" cy="400083"/>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42.0</a:t>
            </a:r>
          </a:p>
        </xdr:txBody>
      </xdr:sp>
      <xdr:sp macro="" textlink="">
        <xdr:nvSpPr>
          <xdr:cNvPr id="51" name="POWER_USER_SANKEY_CHART_SUB_SERIE_SHAPE" descr="{&quot;Id&quot;:&quot;7EC70960-9321-444E-8AAF-C1C49E507A0B&quot;,&quot;Value&quot;:12.476242798077,&quot;Percentage&quot;:0.031190606995192483}">
            <a:extLst>
              <a:ext uri="{FF2B5EF4-FFF2-40B4-BE49-F238E27FC236}">
                <a16:creationId xmlns:a16="http://schemas.microsoft.com/office/drawing/2014/main" id="{F7F5486A-2DEB-4696-B3CC-794D2D5CA49B}"/>
              </a:ext>
            </a:extLst>
          </xdr:cNvPr>
          <xdr:cNvSpPr/>
        </xdr:nvSpPr>
        <xdr:spPr>
          <a:xfrm>
            <a:off x="8878207" y="2258819"/>
            <a:ext cx="2540000" cy="118836"/>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12.5</a:t>
            </a:r>
          </a:p>
        </xdr:txBody>
      </xdr:sp>
      <xdr:sp macro="" textlink="">
        <xdr:nvSpPr>
          <xdr:cNvPr id="52" name="POWER_USER_SANKEY_CHART_SUB_SERIE_SHAPE" descr="{&quot;Id&quot;:&quot;7EC70960-9321-444E-8AAF-C1C49E507A0B&quot;,&quot;Value&quot;:45.5202690464242,&quot;Percentage&quot;:0.11380067261606044}">
            <a:extLst>
              <a:ext uri="{FF2B5EF4-FFF2-40B4-BE49-F238E27FC236}">
                <a16:creationId xmlns:a16="http://schemas.microsoft.com/office/drawing/2014/main" id="{18EC9309-70A1-4070-8A2E-D273513AE14F}"/>
              </a:ext>
            </a:extLst>
          </xdr:cNvPr>
          <xdr:cNvSpPr/>
        </xdr:nvSpPr>
        <xdr:spPr>
          <a:xfrm>
            <a:off x="8878207" y="2377655"/>
            <a:ext cx="2540000" cy="433580"/>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45.5</a:t>
            </a:r>
          </a:p>
        </xdr:txBody>
      </xdr:sp>
      <xdr:sp macro="" textlink="">
        <xdr:nvSpPr>
          <xdr:cNvPr id="53" name="POWER_USER_SANKEY_CHART_SUB_SERIE_SHAPE" descr="{&quot;Id&quot;:&quot;57464107-5E0A-4B70-9649-60A86A8977B2&quot;,&quot;Value&quot;:57.778277478767,&quot;Percentage&quot;:0.14444569369691745}">
            <a:extLst>
              <a:ext uri="{FF2B5EF4-FFF2-40B4-BE49-F238E27FC236}">
                <a16:creationId xmlns:a16="http://schemas.microsoft.com/office/drawing/2014/main" id="{349A399B-5949-4412-889F-C016F49D13E9}"/>
              </a:ext>
            </a:extLst>
          </xdr:cNvPr>
          <xdr:cNvSpPr/>
        </xdr:nvSpPr>
        <xdr:spPr>
          <a:xfrm>
            <a:off x="8878207" y="2938236"/>
            <a:ext cx="2540000" cy="550338"/>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57.8</a:t>
            </a:r>
          </a:p>
        </xdr:txBody>
      </xdr:sp>
      <xdr:sp macro="" textlink="">
        <xdr:nvSpPr>
          <xdr:cNvPr id="54" name="POWER_USER_SANKEY_CHART_SUB_SERIE_SHAPE" descr="{&quot;Id&quot;:&quot;57464107-5E0A-4B70-9649-60A86A8977B2&quot;,&quot;Value&quot;:15.4318857009852,&quot;Percentage&quot;:0.038579714252462982}">
            <a:extLst>
              <a:ext uri="{FF2B5EF4-FFF2-40B4-BE49-F238E27FC236}">
                <a16:creationId xmlns:a16="http://schemas.microsoft.com/office/drawing/2014/main" id="{5BB91A65-F96B-4E7E-BDD8-EB7CF96AECC9}"/>
              </a:ext>
            </a:extLst>
          </xdr:cNvPr>
          <xdr:cNvSpPr/>
        </xdr:nvSpPr>
        <xdr:spPr>
          <a:xfrm>
            <a:off x="8878207" y="3488574"/>
            <a:ext cx="2540000" cy="146989"/>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15.4</a:t>
            </a:r>
          </a:p>
        </xdr:txBody>
      </xdr:sp>
      <xdr:sp macro="" textlink="">
        <xdr:nvSpPr>
          <xdr:cNvPr id="55" name="POWER_USER_SANKEY_CHART_SUB_SERIE_SHAPE" descr="{&quot;Id&quot;:&quot;57464107-5E0A-4B70-9649-60A86A8977B2&quot;,&quot;Value&quot;:26.7898368202479,&quot;Percentage&quot;:0.066974592050619716}">
            <a:extLst>
              <a:ext uri="{FF2B5EF4-FFF2-40B4-BE49-F238E27FC236}">
                <a16:creationId xmlns:a16="http://schemas.microsoft.com/office/drawing/2014/main" id="{E46E209B-8C8A-490F-BE72-1C572F741607}"/>
              </a:ext>
            </a:extLst>
          </xdr:cNvPr>
          <xdr:cNvSpPr/>
        </xdr:nvSpPr>
        <xdr:spPr>
          <a:xfrm>
            <a:off x="8878207" y="3635563"/>
            <a:ext cx="2540000" cy="255173"/>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26.8</a:t>
            </a:r>
          </a:p>
        </xdr:txBody>
      </xdr:sp>
      <xdr:sp macro="" textlink="">
        <xdr:nvSpPr>
          <xdr:cNvPr id="56" name="POWER_USER_SANKEY_CHART_SUB_SERIE_SHAPE" descr="{&quot;Id&quot;:&quot;5ED0AE2D-C0C0-4B48-BA3C-A1B00912F8A3&quot;,&quot;Value&quot;:60.9707376745506,&quot;Percentage&quot;:0.15242684418637642}">
            <a:extLst>
              <a:ext uri="{FF2B5EF4-FFF2-40B4-BE49-F238E27FC236}">
                <a16:creationId xmlns:a16="http://schemas.microsoft.com/office/drawing/2014/main" id="{A0068F6C-17FC-45B7-83FD-F729F64CCB3D}"/>
              </a:ext>
            </a:extLst>
          </xdr:cNvPr>
          <xdr:cNvSpPr/>
        </xdr:nvSpPr>
        <xdr:spPr>
          <a:xfrm>
            <a:off x="8878207" y="4017736"/>
            <a:ext cx="2540000" cy="580746"/>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61.0</a:t>
            </a:r>
          </a:p>
        </xdr:txBody>
      </xdr:sp>
      <xdr:sp macro="" textlink="">
        <xdr:nvSpPr>
          <xdr:cNvPr id="57" name="POWER_USER_SANKEY_CHART_SUB_SERIE_SHAPE" descr="{&quot;Id&quot;:&quot;5ED0AE2D-C0C0-4B48-BA3C-A1B00912F8A3&quot;,&quot;Value&quot;:17.7144823081564,&quot;Percentage&quot;:0.044286205770390975}">
            <a:extLst>
              <a:ext uri="{FF2B5EF4-FFF2-40B4-BE49-F238E27FC236}">
                <a16:creationId xmlns:a16="http://schemas.microsoft.com/office/drawing/2014/main" id="{107A4954-CF60-4376-A246-84310925FD54}"/>
              </a:ext>
            </a:extLst>
          </xdr:cNvPr>
          <xdr:cNvSpPr/>
        </xdr:nvSpPr>
        <xdr:spPr>
          <a:xfrm>
            <a:off x="8878207" y="4598482"/>
            <a:ext cx="2540000" cy="168731"/>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17.7</a:t>
            </a:r>
          </a:p>
        </xdr:txBody>
      </xdr:sp>
      <xdr:sp macro="" textlink="">
        <xdr:nvSpPr>
          <xdr:cNvPr id="58" name="POWER_USER_SANKEY_CHART_SUB_SERIE_SHAPE" descr="{&quot;Id&quot;:&quot;5ED0AE2D-C0C0-4B48-BA3C-A1B00912F8A3&quot;,&quot;Value&quot;:21.314780017293,&quot;Percentage&quot;:0.05328695004323248}">
            <a:extLst>
              <a:ext uri="{FF2B5EF4-FFF2-40B4-BE49-F238E27FC236}">
                <a16:creationId xmlns:a16="http://schemas.microsoft.com/office/drawing/2014/main" id="{104C125D-99E3-4E97-8611-8666693E676E}"/>
              </a:ext>
            </a:extLst>
          </xdr:cNvPr>
          <xdr:cNvSpPr/>
        </xdr:nvSpPr>
        <xdr:spPr>
          <a:xfrm>
            <a:off x="8878207" y="4767213"/>
            <a:ext cx="2540000" cy="203024"/>
          </a:xfrm>
          <a:prstGeom prst="rect">
            <a:avLst/>
          </a:prstGeom>
          <a:noFill/>
          <a:ln w="3175" cap="flat" cmpd="sng" algn="ctr">
            <a:noFill/>
            <a:prstDash val="solid"/>
            <a:miter lim="800000"/>
          </a:ln>
          <a:effectLst/>
          <a:extLst>
            <a:ext uri="{909E8E84-426E-40DD-AFC4-6F175D3DCCD1}">
              <a14:hiddenFill xmlns:a14="http://schemas.microsoft.com/office/drawing/2010/main">
                <a:solidFill>
                  <a:schemeClr val="accent1">
                    <a:alpha val="40000"/>
                  </a:schemeClr>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l"/>
            <a:r>
              <a:rPr lang="en-US" sz="1100" b="0" i="0" u="none">
                <a:solidFill>
                  <a:srgbClr val="000000"/>
                </a:solidFill>
              </a:rPr>
              <a:t>21.3</a:t>
            </a:r>
          </a:p>
        </xdr:txBody>
      </xdr:sp>
      <xdr:sp macro="" textlink="">
        <xdr:nvSpPr>
          <xdr:cNvPr id="59" name="POWER_USER_SANKEY_CHART_SUB_CATEGORY_SHAPE" descr="{&quot;Id&quot;:&quot;11AFD764-5336-454D-A5DB-ADAE94145DD8&quot;,&quot;Value&quot;:63.0718467879804,&quot;Percentage&quot;:0.15767961696995092}">
            <a:extLst>
              <a:ext uri="{FF2B5EF4-FFF2-40B4-BE49-F238E27FC236}">
                <a16:creationId xmlns:a16="http://schemas.microsoft.com/office/drawing/2014/main" id="{4C48B732-0F51-4363-B230-4482396EFE0B}"/>
              </a:ext>
            </a:extLst>
          </xdr:cNvPr>
          <xdr:cNvSpPr/>
        </xdr:nvSpPr>
        <xdr:spPr>
          <a:xfrm>
            <a:off x="11418207" y="779236"/>
            <a:ext cx="2540000" cy="620785"/>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63.1</a:t>
            </a:r>
          </a:p>
        </xdr:txBody>
      </xdr:sp>
      <xdr:sp macro="" textlink="">
        <xdr:nvSpPr>
          <xdr:cNvPr id="60" name="POWER_USER_SANKEY_CHART_SUB_CATEGORY_SHAPE" descr="{&quot;Id&quot;:&quot;7EC70960-9321-444E-8AAF-C1C49E507A0B&quot;,&quot;Value&quot;:42.0034881554988,&quot;Percentage&quot;:0.10500872038874695}">
            <a:extLst>
              <a:ext uri="{FF2B5EF4-FFF2-40B4-BE49-F238E27FC236}">
                <a16:creationId xmlns:a16="http://schemas.microsoft.com/office/drawing/2014/main" id="{086B4339-6D5B-48B1-AFED-06997C997B57}"/>
              </a:ext>
            </a:extLst>
          </xdr:cNvPr>
          <xdr:cNvSpPr/>
        </xdr:nvSpPr>
        <xdr:spPr>
          <a:xfrm>
            <a:off x="11418207" y="1400021"/>
            <a:ext cx="2540000" cy="413419"/>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42.0</a:t>
            </a:r>
          </a:p>
        </xdr:txBody>
      </xdr:sp>
      <xdr:sp macro="" textlink="">
        <xdr:nvSpPr>
          <xdr:cNvPr id="61" name="POWER_USER_SANKEY_CHART_SUB_CATEGORY_SHAPE" descr="{&quot;Id&quot;:&quot;57464107-5E0A-4B70-9649-60A86A8977B2&quot;,&quot;Value&quot;:57.778277478767,&quot;Percentage&quot;:0.14444569369691745}">
            <a:extLst>
              <a:ext uri="{FF2B5EF4-FFF2-40B4-BE49-F238E27FC236}">
                <a16:creationId xmlns:a16="http://schemas.microsoft.com/office/drawing/2014/main" id="{784BDBE6-14F5-4B73-93A4-061C6FBE4AEA}"/>
              </a:ext>
            </a:extLst>
          </xdr:cNvPr>
          <xdr:cNvSpPr/>
        </xdr:nvSpPr>
        <xdr:spPr>
          <a:xfrm>
            <a:off x="11418207" y="1813440"/>
            <a:ext cx="2540000" cy="568683"/>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57.8</a:t>
            </a:r>
          </a:p>
        </xdr:txBody>
      </xdr:sp>
      <xdr:sp macro="" textlink="">
        <xdr:nvSpPr>
          <xdr:cNvPr id="62" name="POWER_USER_SANKEY_CHART_SUB_CATEGORY_SHAPE" descr="{&quot;Id&quot;:&quot;5ED0AE2D-C0C0-4B48-BA3C-A1B00912F8A3&quot;,&quot;Value&quot;:60.9707376745506,&quot;Percentage&quot;:0.15242684418637642}">
            <a:extLst>
              <a:ext uri="{FF2B5EF4-FFF2-40B4-BE49-F238E27FC236}">
                <a16:creationId xmlns:a16="http://schemas.microsoft.com/office/drawing/2014/main" id="{B9FC224B-72AE-45E5-9D2E-90251D00035A}"/>
              </a:ext>
            </a:extLst>
          </xdr:cNvPr>
          <xdr:cNvSpPr/>
        </xdr:nvSpPr>
        <xdr:spPr>
          <a:xfrm>
            <a:off x="11418207" y="2382123"/>
            <a:ext cx="2540000" cy="600105"/>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61.0</a:t>
            </a:r>
          </a:p>
        </xdr:txBody>
      </xdr:sp>
      <xdr:sp macro="" textlink="">
        <xdr:nvSpPr>
          <xdr:cNvPr id="63" name="POWER_USER_SANKEY_CHART_SUB_CATEGORY_SHAPE" descr="{&quot;Id&quot;:&quot;7EC70960-9321-444E-8AAF-C1C49E507A0B&quot;,&quot;Value&quot;:12.476242798077,&quot;Percentage&quot;:0.031190606995192483}">
            <a:extLst>
              <a:ext uri="{FF2B5EF4-FFF2-40B4-BE49-F238E27FC236}">
                <a16:creationId xmlns:a16="http://schemas.microsoft.com/office/drawing/2014/main" id="{D3B35A7C-4ED3-4563-AC17-F2C5F1DD8816}"/>
              </a:ext>
            </a:extLst>
          </xdr:cNvPr>
          <xdr:cNvSpPr/>
        </xdr:nvSpPr>
        <xdr:spPr>
          <a:xfrm>
            <a:off x="11418207" y="3109227"/>
            <a:ext cx="2540000" cy="122797"/>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12.5</a:t>
            </a:r>
          </a:p>
        </xdr:txBody>
      </xdr:sp>
      <xdr:sp macro="" textlink="">
        <xdr:nvSpPr>
          <xdr:cNvPr id="64" name="POWER_USER_SANKEY_CHART_SUB_CATEGORY_SHAPE" descr="{&quot;Id&quot;:&quot;57464107-5E0A-4B70-9649-60A86A8977B2&quot;,&quot;Value&quot;:15.4318857009852,&quot;Percentage&quot;:0.038579714252462982}">
            <a:extLst>
              <a:ext uri="{FF2B5EF4-FFF2-40B4-BE49-F238E27FC236}">
                <a16:creationId xmlns:a16="http://schemas.microsoft.com/office/drawing/2014/main" id="{4E50EACA-7196-4E75-AB55-20775438BD9E}"/>
              </a:ext>
            </a:extLst>
          </xdr:cNvPr>
          <xdr:cNvSpPr/>
        </xdr:nvSpPr>
        <xdr:spPr>
          <a:xfrm>
            <a:off x="11418207" y="3232024"/>
            <a:ext cx="2540000" cy="151888"/>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15.4</a:t>
            </a:r>
          </a:p>
        </xdr:txBody>
      </xdr:sp>
      <xdr:sp macro="" textlink="">
        <xdr:nvSpPr>
          <xdr:cNvPr id="65" name="POWER_USER_SANKEY_CHART_SUB_CATEGORY_SHAPE" descr="{&quot;Id&quot;:&quot;5ED0AE2D-C0C0-4B48-BA3C-A1B00912F8A3&quot;,&quot;Value&quot;:17.7144823081564,&quot;Percentage&quot;:0.044286205770390975}">
            <a:extLst>
              <a:ext uri="{FF2B5EF4-FFF2-40B4-BE49-F238E27FC236}">
                <a16:creationId xmlns:a16="http://schemas.microsoft.com/office/drawing/2014/main" id="{92B2BCB9-E4A7-4817-A364-8E975D96CC4A}"/>
              </a:ext>
            </a:extLst>
          </xdr:cNvPr>
          <xdr:cNvSpPr/>
        </xdr:nvSpPr>
        <xdr:spPr>
          <a:xfrm>
            <a:off x="11418207" y="3383912"/>
            <a:ext cx="2540000" cy="174355"/>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17.7</a:t>
            </a:r>
          </a:p>
        </xdr:txBody>
      </xdr:sp>
      <xdr:sp macro="" textlink="">
        <xdr:nvSpPr>
          <xdr:cNvPr id="66" name="POWER_USER_SANKEY_CHART_SUB_CATEGORY_SHAPE" descr="{&quot;Id&quot;:&quot;11AFD764-5336-454D-A5DB-ADAE94145DD8&quot;,&quot;Value&quot;:36.9281532120196,&quot;Percentage&quot;:0.092320383030048969}">
            <a:extLst>
              <a:ext uri="{FF2B5EF4-FFF2-40B4-BE49-F238E27FC236}">
                <a16:creationId xmlns:a16="http://schemas.microsoft.com/office/drawing/2014/main" id="{A562CDEF-EC12-43F2-B562-7993A9D17182}"/>
              </a:ext>
            </a:extLst>
          </xdr:cNvPr>
          <xdr:cNvSpPr/>
        </xdr:nvSpPr>
        <xdr:spPr>
          <a:xfrm>
            <a:off x="11418207" y="3685267"/>
            <a:ext cx="2540000" cy="363465"/>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36.9</a:t>
            </a:r>
          </a:p>
        </xdr:txBody>
      </xdr:sp>
      <xdr:sp macro="" textlink="">
        <xdr:nvSpPr>
          <xdr:cNvPr id="67" name="POWER_USER_SANKEY_CHART_SUB_CATEGORY_SHAPE" descr="{&quot;Id&quot;:&quot;7EC70960-9321-444E-8AAF-C1C49E507A0B&quot;,&quot;Value&quot;:45.5202690464242,&quot;Percentage&quot;:0.11380067261606044}">
            <a:extLst>
              <a:ext uri="{FF2B5EF4-FFF2-40B4-BE49-F238E27FC236}">
                <a16:creationId xmlns:a16="http://schemas.microsoft.com/office/drawing/2014/main" id="{83A162EF-C726-4411-BA16-3A8AB6DCA7C6}"/>
              </a:ext>
            </a:extLst>
          </xdr:cNvPr>
          <xdr:cNvSpPr/>
        </xdr:nvSpPr>
        <xdr:spPr>
          <a:xfrm>
            <a:off x="11418207" y="4048732"/>
            <a:ext cx="2540000" cy="448033"/>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45.5</a:t>
            </a:r>
          </a:p>
        </xdr:txBody>
      </xdr:sp>
      <xdr:sp macro="" textlink="">
        <xdr:nvSpPr>
          <xdr:cNvPr id="68" name="POWER_USER_SANKEY_CHART_SUB_CATEGORY_SHAPE" descr="{&quot;Id&quot;:&quot;57464107-5E0A-4B70-9649-60A86A8977B2&quot;,&quot;Value&quot;:26.7898368202479,&quot;Percentage&quot;:0.066974592050619716}">
            <a:extLst>
              <a:ext uri="{FF2B5EF4-FFF2-40B4-BE49-F238E27FC236}">
                <a16:creationId xmlns:a16="http://schemas.microsoft.com/office/drawing/2014/main" id="{10E195C7-667A-4B05-8091-73783DC4C43C}"/>
              </a:ext>
            </a:extLst>
          </xdr:cNvPr>
          <xdr:cNvSpPr/>
        </xdr:nvSpPr>
        <xdr:spPr>
          <a:xfrm>
            <a:off x="11418207" y="4496765"/>
            <a:ext cx="2540000" cy="263679"/>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26.8</a:t>
            </a:r>
          </a:p>
        </xdr:txBody>
      </xdr:sp>
      <xdr:sp macro="" textlink="">
        <xdr:nvSpPr>
          <xdr:cNvPr id="69" name="POWER_USER_SANKEY_CHART_SUB_CATEGORY_SHAPE" descr="{&quot;Id&quot;:&quot;5ED0AE2D-C0C0-4B48-BA3C-A1B00912F8A3&quot;,&quot;Value&quot;:21.314780017293,&quot;Percentage&quot;:0.05328695004323248}">
            <a:extLst>
              <a:ext uri="{FF2B5EF4-FFF2-40B4-BE49-F238E27FC236}">
                <a16:creationId xmlns:a16="http://schemas.microsoft.com/office/drawing/2014/main" id="{37302537-0520-4889-84FB-38EE587CF964}"/>
              </a:ext>
            </a:extLst>
          </xdr:cNvPr>
          <xdr:cNvSpPr/>
        </xdr:nvSpPr>
        <xdr:spPr>
          <a:xfrm>
            <a:off x="11418207" y="4760444"/>
            <a:ext cx="2540000" cy="209791"/>
          </a:xfrm>
          <a:prstGeom prst="rect">
            <a:avLst/>
          </a:prstGeom>
          <a:noFill/>
          <a:ln w="3175" cap="flat" cmpd="sng" algn="ctr">
            <a:noFill/>
            <a:prstDash val="solid"/>
            <a:miter lim="800000"/>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3175"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lstStyle/>
          <a:p>
            <a:pPr algn="r"/>
            <a:r>
              <a:rPr lang="en-US" sz="1100" b="0" i="0" u="none">
                <a:solidFill>
                  <a:srgbClr val="000000"/>
                </a:solidFill>
              </a:rPr>
              <a:t>21.3</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685800</xdr:colOff>
      <xdr:row>8</xdr:row>
      <xdr:rowOff>167640</xdr:rowOff>
    </xdr:from>
    <xdr:to>
      <xdr:col>3</xdr:col>
      <xdr:colOff>524692</xdr:colOff>
      <xdr:row>23</xdr:row>
      <xdr:rowOff>155685</xdr:rowOff>
    </xdr:to>
    <xdr:pic>
      <xdr:nvPicPr>
        <xdr:cNvPr id="3" name="Picture 2">
          <a:extLst>
            <a:ext uri="{FF2B5EF4-FFF2-40B4-BE49-F238E27FC236}">
              <a16:creationId xmlns:a16="http://schemas.microsoft.com/office/drawing/2014/main" id="{98A28150-B445-4684-B205-3B1FB147DDD3}"/>
            </a:ext>
          </a:extLst>
        </xdr:cNvPr>
        <xdr:cNvPicPr>
          <a:picLocks noChangeAspect="1"/>
        </xdr:cNvPicPr>
      </xdr:nvPicPr>
      <xdr:blipFill>
        <a:blip xmlns:r="http://schemas.openxmlformats.org/officeDocument/2006/relationships" r:embed="rId1"/>
        <a:stretch>
          <a:fillRect/>
        </a:stretch>
      </xdr:blipFill>
      <xdr:spPr>
        <a:xfrm>
          <a:off x="685800" y="1668780"/>
          <a:ext cx="5035732" cy="273124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838200</xdr:colOff>
      <xdr:row>10</xdr:row>
      <xdr:rowOff>0</xdr:rowOff>
    </xdr:from>
    <xdr:to>
      <xdr:col>4</xdr:col>
      <xdr:colOff>713735</xdr:colOff>
      <xdr:row>29</xdr:row>
      <xdr:rowOff>158811</xdr:rowOff>
    </xdr:to>
    <xdr:pic>
      <xdr:nvPicPr>
        <xdr:cNvPr id="3" name="Picture 2">
          <a:extLst>
            <a:ext uri="{FF2B5EF4-FFF2-40B4-BE49-F238E27FC236}">
              <a16:creationId xmlns:a16="http://schemas.microsoft.com/office/drawing/2014/main" id="{2626DD06-E973-4B11-BD67-376302D4C1A4}"/>
            </a:ext>
          </a:extLst>
        </xdr:cNvPr>
        <xdr:cNvPicPr>
          <a:picLocks noChangeAspect="1"/>
        </xdr:cNvPicPr>
      </xdr:nvPicPr>
      <xdr:blipFill>
        <a:blip xmlns:r="http://schemas.openxmlformats.org/officeDocument/2006/relationships" r:embed="rId1"/>
        <a:stretch>
          <a:fillRect/>
        </a:stretch>
      </xdr:blipFill>
      <xdr:spPr>
        <a:xfrm>
          <a:off x="838200" y="2125980"/>
          <a:ext cx="5803895" cy="363353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8</xdr:row>
      <xdr:rowOff>99060</xdr:rowOff>
    </xdr:from>
    <xdr:to>
      <xdr:col>8</xdr:col>
      <xdr:colOff>636906</xdr:colOff>
      <xdr:row>25</xdr:row>
      <xdr:rowOff>107315</xdr:rowOff>
    </xdr:to>
    <xdr:graphicFrame macro="">
      <xdr:nvGraphicFramePr>
        <xdr:cNvPr id="2" name="Chart 1">
          <a:extLst>
            <a:ext uri="{FF2B5EF4-FFF2-40B4-BE49-F238E27FC236}">
              <a16:creationId xmlns:a16="http://schemas.microsoft.com/office/drawing/2014/main" id="{3D98D5EA-BCB4-4748-9FFF-1942ED839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12</xdr:row>
      <xdr:rowOff>53340</xdr:rowOff>
    </xdr:from>
    <xdr:to>
      <xdr:col>6</xdr:col>
      <xdr:colOff>223520</xdr:colOff>
      <xdr:row>34</xdr:row>
      <xdr:rowOff>39370</xdr:rowOff>
    </xdr:to>
    <xdr:graphicFrame macro="">
      <xdr:nvGraphicFramePr>
        <xdr:cNvPr id="2" name="Chart 1">
          <a:extLst>
            <a:ext uri="{FF2B5EF4-FFF2-40B4-BE49-F238E27FC236}">
              <a16:creationId xmlns:a16="http://schemas.microsoft.com/office/drawing/2014/main" id="{2DD44DED-9FCA-48BF-93B9-CEA14B8DC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244475</xdr:colOff>
      <xdr:row>9</xdr:row>
      <xdr:rowOff>88900</xdr:rowOff>
    </xdr:from>
    <xdr:to>
      <xdr:col>4</xdr:col>
      <xdr:colOff>690245</xdr:colOff>
      <xdr:row>27</xdr:row>
      <xdr:rowOff>69850</xdr:rowOff>
    </xdr:to>
    <xdr:graphicFrame macro="">
      <xdr:nvGraphicFramePr>
        <xdr:cNvPr id="2" name="Chart 1">
          <a:extLst>
            <a:ext uri="{FF2B5EF4-FFF2-40B4-BE49-F238E27FC236}">
              <a16:creationId xmlns:a16="http://schemas.microsoft.com/office/drawing/2014/main" id="{4477F821-47C4-4CB3-87DB-EA2C7F196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11</xdr:col>
      <xdr:colOff>304800</xdr:colOff>
      <xdr:row>5</xdr:row>
      <xdr:rowOff>115570</xdr:rowOff>
    </xdr:to>
    <xdr:sp macro="" textlink="">
      <xdr:nvSpPr>
        <xdr:cNvPr id="2" name="AutoShape 1">
          <a:extLst>
            <a:ext uri="{FF2B5EF4-FFF2-40B4-BE49-F238E27FC236}">
              <a16:creationId xmlns:a16="http://schemas.microsoft.com/office/drawing/2014/main" id="{969A0EC7-1B04-418E-85C8-88A9C2E1540A}"/>
            </a:ext>
          </a:extLst>
        </xdr:cNvPr>
        <xdr:cNvSpPr>
          <a:spLocks noChangeAspect="1" noChangeArrowheads="1"/>
        </xdr:cNvSpPr>
      </xdr:nvSpPr>
      <xdr:spPr bwMode="auto">
        <a:xfrm>
          <a:off x="10294620" y="117348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255905</xdr:colOff>
      <xdr:row>14</xdr:row>
      <xdr:rowOff>99695</xdr:rowOff>
    </xdr:from>
    <xdr:to>
      <xdr:col>7</xdr:col>
      <xdr:colOff>439420</xdr:colOff>
      <xdr:row>32</xdr:row>
      <xdr:rowOff>144780</xdr:rowOff>
    </xdr:to>
    <xdr:graphicFrame macro="">
      <xdr:nvGraphicFramePr>
        <xdr:cNvPr id="3" name="Chart 2">
          <a:extLst>
            <a:ext uri="{FF2B5EF4-FFF2-40B4-BE49-F238E27FC236}">
              <a16:creationId xmlns:a16="http://schemas.microsoft.com/office/drawing/2014/main" id="{F7B6EDCC-7100-4C7A-9217-7E9CB7F63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14</xdr:row>
      <xdr:rowOff>109643</xdr:rowOff>
    </xdr:from>
    <xdr:to>
      <xdr:col>5</xdr:col>
      <xdr:colOff>151976</xdr:colOff>
      <xdr:row>46</xdr:row>
      <xdr:rowOff>26246</xdr:rowOff>
    </xdr:to>
    <xdr:graphicFrame macro="">
      <xdr:nvGraphicFramePr>
        <xdr:cNvPr id="2" name="Chart 1">
          <a:extLst>
            <a:ext uri="{FF2B5EF4-FFF2-40B4-BE49-F238E27FC236}">
              <a16:creationId xmlns:a16="http://schemas.microsoft.com/office/drawing/2014/main" id="{4A117540-5865-4399-AECA-4ED60F6BB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10</xdr:col>
      <xdr:colOff>606604</xdr:colOff>
      <xdr:row>28</xdr:row>
      <xdr:rowOff>28575</xdr:rowOff>
    </xdr:to>
    <xdr:pic>
      <xdr:nvPicPr>
        <xdr:cNvPr id="2" name="Picture 1">
          <a:extLst>
            <a:ext uri="{FF2B5EF4-FFF2-40B4-BE49-F238E27FC236}">
              <a16:creationId xmlns:a16="http://schemas.microsoft.com/office/drawing/2014/main" id="{1981ABBD-8ADD-4827-8D01-12C4C12A65A3}"/>
            </a:ext>
          </a:extLst>
        </xdr:cNvPr>
        <xdr:cNvPicPr>
          <a:picLocks noChangeAspect="1"/>
        </xdr:cNvPicPr>
      </xdr:nvPicPr>
      <xdr:blipFill>
        <a:blip xmlns:r="http://schemas.openxmlformats.org/officeDocument/2006/relationships" r:embed="rId1"/>
        <a:stretch>
          <a:fillRect/>
        </a:stretch>
      </xdr:blipFill>
      <xdr:spPr>
        <a:xfrm>
          <a:off x="38100" y="38100"/>
          <a:ext cx="6950254" cy="5057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144779</xdr:colOff>
      <xdr:row>0</xdr:row>
      <xdr:rowOff>67864</xdr:rowOff>
    </xdr:from>
    <xdr:to>
      <xdr:col>17</xdr:col>
      <xdr:colOff>238125</xdr:colOff>
      <xdr:row>22</xdr:row>
      <xdr:rowOff>38576</xdr:rowOff>
    </xdr:to>
    <xdr:graphicFrame macro="">
      <xdr:nvGraphicFramePr>
        <xdr:cNvPr id="2" name="Chart 1">
          <a:extLst>
            <a:ext uri="{FF2B5EF4-FFF2-40B4-BE49-F238E27FC236}">
              <a16:creationId xmlns:a16="http://schemas.microsoft.com/office/drawing/2014/main" id="{F7249EA4-91BD-4161-9B1D-D5168C338F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43180</xdr:rowOff>
    </xdr:from>
    <xdr:to>
      <xdr:col>11</xdr:col>
      <xdr:colOff>3190</xdr:colOff>
      <xdr:row>31</xdr:row>
      <xdr:rowOff>80097</xdr:rowOff>
    </xdr:to>
    <xdr:pic>
      <xdr:nvPicPr>
        <xdr:cNvPr id="3" name="Picture 2">
          <a:extLst>
            <a:ext uri="{FF2B5EF4-FFF2-40B4-BE49-F238E27FC236}">
              <a16:creationId xmlns:a16="http://schemas.microsoft.com/office/drawing/2014/main" id="{D457B0AF-31EE-441F-A9CE-71AE75CCC93E}"/>
            </a:ext>
          </a:extLst>
        </xdr:cNvPr>
        <xdr:cNvPicPr>
          <a:picLocks noChangeAspect="1"/>
        </xdr:cNvPicPr>
      </xdr:nvPicPr>
      <xdr:blipFill>
        <a:blip xmlns:r="http://schemas.openxmlformats.org/officeDocument/2006/relationships" r:embed="rId1"/>
        <a:stretch>
          <a:fillRect/>
        </a:stretch>
      </xdr:blipFill>
      <xdr:spPr>
        <a:xfrm>
          <a:off x="0" y="2039620"/>
          <a:ext cx="7823850" cy="38773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60960</xdr:colOff>
      <xdr:row>11</xdr:row>
      <xdr:rowOff>31433</xdr:rowOff>
    </xdr:from>
    <xdr:to>
      <xdr:col>8</xdr:col>
      <xdr:colOff>352425</xdr:colOff>
      <xdr:row>24</xdr:row>
      <xdr:rowOff>150495</xdr:rowOff>
    </xdr:to>
    <xdr:graphicFrame macro="">
      <xdr:nvGraphicFramePr>
        <xdr:cNvPr id="2" name="Chart 1">
          <a:extLst>
            <a:ext uri="{FF2B5EF4-FFF2-40B4-BE49-F238E27FC236}">
              <a16:creationId xmlns:a16="http://schemas.microsoft.com/office/drawing/2014/main" id="{3550C331-D4C8-4E13-8034-4D1516B27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60960</xdr:rowOff>
    </xdr:from>
    <xdr:to>
      <xdr:col>2</xdr:col>
      <xdr:colOff>144780</xdr:colOff>
      <xdr:row>24</xdr:row>
      <xdr:rowOff>60960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D14A2058-6D2D-4228-A28D-2587DF11E46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2108835"/>
              <a:ext cx="4745355" cy="28575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1463040</xdr:colOff>
      <xdr:row>9</xdr:row>
      <xdr:rowOff>83820</xdr:rowOff>
    </xdr:from>
    <xdr:to>
      <xdr:col>7</xdr:col>
      <xdr:colOff>186439</xdr:colOff>
      <xdr:row>28</xdr:row>
      <xdr:rowOff>114604</xdr:rowOff>
    </xdr:to>
    <xdr:pic>
      <xdr:nvPicPr>
        <xdr:cNvPr id="3" name="Picture 2">
          <a:extLst>
            <a:ext uri="{FF2B5EF4-FFF2-40B4-BE49-F238E27FC236}">
              <a16:creationId xmlns:a16="http://schemas.microsoft.com/office/drawing/2014/main" id="{0F7AAE37-6EA1-423B-8EB2-3BBAF9E5970C}"/>
            </a:ext>
          </a:extLst>
        </xdr:cNvPr>
        <xdr:cNvPicPr>
          <a:picLocks noChangeAspect="1"/>
        </xdr:cNvPicPr>
      </xdr:nvPicPr>
      <xdr:blipFill>
        <a:blip xmlns:r="http://schemas.openxmlformats.org/officeDocument/2006/relationships" r:embed="rId1"/>
        <a:stretch>
          <a:fillRect/>
        </a:stretch>
      </xdr:blipFill>
      <xdr:spPr>
        <a:xfrm>
          <a:off x="1463040" y="1912620"/>
          <a:ext cx="5901439" cy="35055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9</xdr:row>
      <xdr:rowOff>130491</xdr:rowOff>
    </xdr:from>
    <xdr:to>
      <xdr:col>6</xdr:col>
      <xdr:colOff>386715</xdr:colOff>
      <xdr:row>26</xdr:row>
      <xdr:rowOff>104774</xdr:rowOff>
    </xdr:to>
    <xdr:graphicFrame macro="">
      <xdr:nvGraphicFramePr>
        <xdr:cNvPr id="2" name="Gráfico 2">
          <a:extLst>
            <a:ext uri="{FF2B5EF4-FFF2-40B4-BE49-F238E27FC236}">
              <a16:creationId xmlns:a16="http://schemas.microsoft.com/office/drawing/2014/main" id="{BE7362DE-8554-4818-8FF1-C95E2D9A1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b354590\WBG\Kevin%20Robert%20McGee%20-%20Nigeria%20COVID%2019\Analysis\Table\Round%203\R3%20Section%204b%20-%20NFEs%20&amp;%20Agricultu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b426252\OneDrive%20-%20WBG\Nigeria%20COVID%2019\Analysis\Table\Round%203\R3%20Section%204%20-%20Employ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T1a"/>
      <sheetName val="R3T1a"/>
      <sheetName val="T1b"/>
      <sheetName val="F1a"/>
      <sheetName val="F1b"/>
      <sheetName val="F1c"/>
      <sheetName val="F1c data"/>
      <sheetName val="T8"/>
      <sheetName val="T8c"/>
      <sheetName val="T9a"/>
      <sheetName val="T9b"/>
      <sheetName val="T9c"/>
      <sheetName val="F9b"/>
      <sheetName val="T9"/>
      <sheetName val="T10"/>
      <sheetName val="T11"/>
      <sheetName val="T12"/>
      <sheetName val="T12a"/>
      <sheetName val="T13"/>
      <sheetName val="T14"/>
      <sheetName val="T14a"/>
      <sheetName val="T15"/>
      <sheetName val="T16"/>
      <sheetName val="T17"/>
    </sheetNames>
    <sheetDataSet>
      <sheetData sheetId="0"/>
      <sheetData sheetId="1"/>
      <sheetData sheetId="2">
        <row r="17">
          <cell r="A17" t="str">
            <v>Operating since April/May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1"/>
      <sheetName val="T4.1b"/>
      <sheetName val="T4.2"/>
      <sheetName val="T4.2b"/>
      <sheetName val="BRIEF3"/>
      <sheetName val="Pie charts"/>
      <sheetName val="F4.1"/>
      <sheetName val="T4.3"/>
      <sheetName val="T4.3b"/>
      <sheetName val="T4.4"/>
      <sheetName val="T4.5"/>
      <sheetName val="T4.6"/>
      <sheetName val="T4.7"/>
      <sheetName val="T4.8"/>
      <sheetName val="T4.9"/>
      <sheetName val="F4.2"/>
      <sheetName val="F4b"/>
      <sheetName val="T4.10"/>
      <sheetName val="T4.11"/>
      <sheetName val="T7b"/>
      <sheetName val="T4.12"/>
      <sheetName val="FT4.12"/>
      <sheetName val="T4.13 BRIEF4"/>
      <sheetName val="T4.14"/>
    </sheetNames>
    <sheetDataSet>
      <sheetData sheetId="0">
        <row r="2">
          <cell r="J2" t="str">
            <v>GHS W4 PH 2019</v>
          </cell>
        </row>
      </sheetData>
      <sheetData sheetId="1">
        <row r="3">
          <cell r="G3" t="str">
            <v>Round 1 (Apr/May)</v>
          </cell>
        </row>
      </sheetData>
      <sheetData sheetId="2"/>
      <sheetData sheetId="3">
        <row r="2">
          <cell r="B2" t="str">
            <v xml:space="preserve">% All </v>
          </cell>
        </row>
      </sheetData>
      <sheetData sheetId="4">
        <row r="4">
          <cell r="A4" t="str">
            <v xml:space="preserve">  Not working since mid-March</v>
          </cell>
        </row>
      </sheetData>
      <sheetData sheetId="5">
        <row r="13">
          <cell r="B13" t="str">
            <v>Not working</v>
          </cell>
        </row>
      </sheetData>
      <sheetData sheetId="6"/>
      <sheetData sheetId="7"/>
      <sheetData sheetId="8">
        <row r="3">
          <cell r="B3" t="str">
            <v>All sectors</v>
          </cell>
        </row>
      </sheetData>
      <sheetData sheetId="9"/>
      <sheetData sheetId="10"/>
      <sheetData sheetId="11"/>
      <sheetData sheetId="12"/>
      <sheetData sheetId="13">
        <row r="4">
          <cell r="H4" t="str">
            <v>Family Business</v>
          </cell>
        </row>
      </sheetData>
      <sheetData sheetId="14"/>
      <sheetData sheetId="15">
        <row r="3">
          <cell r="L3" t="str">
            <v>Still not working</v>
          </cell>
        </row>
      </sheetData>
      <sheetData sheetId="16">
        <row r="3">
          <cell r="C3">
            <v>218.57623437892923</v>
          </cell>
          <cell r="D3">
            <v>439.01201864699357</v>
          </cell>
          <cell r="E3">
            <v>34.558894974279603</v>
          </cell>
          <cell r="F3">
            <v>113.0450616591073</v>
          </cell>
          <cell r="G3">
            <v>110.2728598517089</v>
          </cell>
        </row>
        <row r="4">
          <cell r="C4">
            <v>30.421949818489257</v>
          </cell>
          <cell r="D4">
            <v>294.52669447848967</v>
          </cell>
          <cell r="E4">
            <v>0</v>
          </cell>
          <cell r="F4">
            <v>2.8040471883730325</v>
          </cell>
          <cell r="G4">
            <v>11.276609478890856</v>
          </cell>
        </row>
        <row r="5">
          <cell r="C5">
            <v>2.6845809453463505</v>
          </cell>
          <cell r="D5">
            <v>21.533368135915506</v>
          </cell>
          <cell r="E5">
            <v>21.225218667449933</v>
          </cell>
          <cell r="F5">
            <v>0.99300333202613289</v>
          </cell>
          <cell r="G5">
            <v>13.540513769919579</v>
          </cell>
        </row>
        <row r="6">
          <cell r="C6">
            <v>14.569971071515731</v>
          </cell>
          <cell r="D6">
            <v>47.337287542996087</v>
          </cell>
          <cell r="E6">
            <v>0.57444281091535276</v>
          </cell>
          <cell r="F6">
            <v>66.755196273911253</v>
          </cell>
          <cell r="G6">
            <v>0.48483099844087751</v>
          </cell>
        </row>
        <row r="7">
          <cell r="C7">
            <v>34.954962006498072</v>
          </cell>
          <cell r="D7">
            <v>42.717419838928038</v>
          </cell>
          <cell r="E7">
            <v>3.5982587123027057</v>
          </cell>
          <cell r="F7">
            <v>5.9189962338477651</v>
          </cell>
          <cell r="G7">
            <v>91.147042484217053</v>
          </cell>
        </row>
        <row r="9">
          <cell r="I9">
            <v>1622.5294632994917</v>
          </cell>
        </row>
      </sheetData>
      <sheetData sheetId="17"/>
      <sheetData sheetId="18"/>
      <sheetData sheetId="19"/>
      <sheetData sheetId="20"/>
      <sheetData sheetId="21">
        <row r="3">
          <cell r="B3" t="str">
            <v>More</v>
          </cell>
        </row>
      </sheetData>
      <sheetData sheetId="22">
        <row r="3">
          <cell r="A3" t="str">
            <v>Use of disinfectant for cleaning</v>
          </cell>
        </row>
      </sheetData>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399A-868B-4FCF-BA2A-D560E1A634A5}">
  <sheetPr>
    <pageSetUpPr fitToPage="1"/>
  </sheetPr>
  <dimension ref="A1:C78"/>
  <sheetViews>
    <sheetView view="pageBreakPreview" zoomScaleNormal="100" zoomScaleSheetLayoutView="100" workbookViewId="0">
      <selection activeCell="J4" sqref="J4"/>
    </sheetView>
  </sheetViews>
  <sheetFormatPr defaultRowHeight="15" x14ac:dyDescent="0.25"/>
  <cols>
    <col min="1" max="1" width="13.28515625" customWidth="1"/>
    <col min="2" max="2" width="73.5703125" style="2" customWidth="1"/>
  </cols>
  <sheetData>
    <row r="1" spans="1:3" ht="28.5" x14ac:dyDescent="0.25">
      <c r="A1" s="322" t="s">
        <v>758</v>
      </c>
      <c r="B1" s="322"/>
      <c r="C1" s="322"/>
    </row>
    <row r="2" spans="1:3" ht="21" x14ac:dyDescent="0.25">
      <c r="A2" s="318" t="s">
        <v>759</v>
      </c>
      <c r="B2" s="318" t="s">
        <v>760</v>
      </c>
      <c r="C2" s="318" t="s">
        <v>761</v>
      </c>
    </row>
    <row r="3" spans="1:3" ht="30.6" customHeight="1" x14ac:dyDescent="0.25">
      <c r="A3" s="319" t="s">
        <v>762</v>
      </c>
      <c r="B3" s="320" t="str">
        <f ca="1">HYPERLINK("#'"&amp;A3&amp;"'!B3",INDIRECT(A3 &amp; "!A1"))</f>
        <v>Table 0.1: Sample Composition (# of Households)</v>
      </c>
      <c r="C3" s="321">
        <v>4</v>
      </c>
    </row>
    <row r="4" spans="1:3" ht="30.6" customHeight="1" x14ac:dyDescent="0.25">
      <c r="A4" s="319" t="s">
        <v>763</v>
      </c>
      <c r="B4" s="320" t="str">
        <f t="shared" ref="B4:B67" ca="1" si="0">HYPERLINK("#'"&amp;A4&amp;"'!B3",INDIRECT(A4 &amp; "!A1"))</f>
        <v>Table 0.2: Contact Rate</v>
      </c>
      <c r="C4" s="321">
        <f>C3+1</f>
        <v>5</v>
      </c>
    </row>
    <row r="5" spans="1:3" ht="30.6" customHeight="1" x14ac:dyDescent="0.25">
      <c r="A5" s="319" t="s">
        <v>764</v>
      </c>
      <c r="B5" s="320" t="str">
        <f>HYPERLINK("#'"&amp;A5&amp;"'!B3","Figure 0.1: Number of call attempts")</f>
        <v>Figure 0.1: Number of call attempts</v>
      </c>
      <c r="C5" s="321">
        <f t="shared" ref="C5:C68" si="1">C4+1</f>
        <v>6</v>
      </c>
    </row>
    <row r="6" spans="1:3" ht="30.6" customHeight="1" x14ac:dyDescent="0.25">
      <c r="A6" s="319" t="s">
        <v>765</v>
      </c>
      <c r="B6" s="320" t="str">
        <f t="shared" ca="1" si="0"/>
        <v>Table0.3: Result of Interview</v>
      </c>
      <c r="C6" s="321">
        <f t="shared" si="1"/>
        <v>7</v>
      </c>
    </row>
    <row r="7" spans="1:3" ht="30.6" customHeight="1" x14ac:dyDescent="0.25">
      <c r="A7" s="319" t="s">
        <v>766</v>
      </c>
      <c r="B7" s="320" t="str">
        <f t="shared" ca="1" si="0"/>
        <v>Table 0.4: Sample Composition*</v>
      </c>
      <c r="C7" s="321">
        <f t="shared" si="1"/>
        <v>8</v>
      </c>
    </row>
    <row r="8" spans="1:3" ht="30.6" customHeight="1" x14ac:dyDescent="0.25">
      <c r="A8" s="319" t="s">
        <v>767</v>
      </c>
      <c r="B8" s="320" t="str">
        <f>HYPERLINK("#'"&amp;A8&amp;"'!B3","Figure 0.2: Duration of interview")</f>
        <v>Figure 0.2: Duration of interview</v>
      </c>
      <c r="C8" s="321">
        <f t="shared" si="1"/>
        <v>9</v>
      </c>
    </row>
    <row r="9" spans="1:3" ht="30.6" customHeight="1" x14ac:dyDescent="0.25">
      <c r="A9" s="319" t="s">
        <v>768</v>
      </c>
      <c r="B9" s="320" t="str">
        <f t="shared" ca="1" si="0"/>
        <v>Table 1.1. Respondent Characteristics - Age and Sex (% of all respondents interviewed)</v>
      </c>
      <c r="C9" s="321">
        <f t="shared" si="1"/>
        <v>10</v>
      </c>
    </row>
    <row r="10" spans="1:3" ht="30.6" customHeight="1" x14ac:dyDescent="0.25">
      <c r="A10" s="319" t="s">
        <v>769</v>
      </c>
      <c r="B10" s="320" t="str">
        <f t="shared" ca="1" si="0"/>
        <v>Table 1.2: Respondent Relationship to Head</v>
      </c>
      <c r="C10" s="321">
        <f t="shared" si="1"/>
        <v>11</v>
      </c>
    </row>
    <row r="11" spans="1:3" ht="30.6" customHeight="1" x14ac:dyDescent="0.25">
      <c r="A11" s="319" t="s">
        <v>770</v>
      </c>
      <c r="B11" s="320" t="str">
        <f t="shared" ca="1" si="0"/>
        <v>Table 1.3: Respondent education
 (% of respondents)</v>
      </c>
      <c r="C11" s="321">
        <f t="shared" si="1"/>
        <v>12</v>
      </c>
    </row>
    <row r="12" spans="1:3" ht="30.6" customHeight="1" x14ac:dyDescent="0.25">
      <c r="A12" s="319" t="s">
        <v>771</v>
      </c>
      <c r="B12" s="320" t="str">
        <f t="shared" ca="1" si="0"/>
        <v>Table 1.4:  Household Characteristcs (% of Households)</v>
      </c>
      <c r="C12" s="321">
        <f t="shared" si="1"/>
        <v>13</v>
      </c>
    </row>
    <row r="13" spans="1:3" ht="30.6" customHeight="1" x14ac:dyDescent="0.25">
      <c r="A13" s="319" t="s">
        <v>772</v>
      </c>
      <c r="B13" s="320" t="str">
        <f t="shared" ca="1" si="0"/>
        <v xml:space="preserve">Table 1.5: Older Adults and Dependency </v>
      </c>
      <c r="C13" s="321">
        <f t="shared" si="1"/>
        <v>14</v>
      </c>
    </row>
    <row r="14" spans="1:3" ht="30.6" customHeight="1" x14ac:dyDescent="0.25">
      <c r="A14" s="319" t="s">
        <v>773</v>
      </c>
      <c r="B14" s="320" t="str">
        <f t="shared" ca="1" si="0"/>
        <v>Table 2.1. Prevalence of safe practices</v>
      </c>
      <c r="C14" s="321">
        <f t="shared" si="1"/>
        <v>15</v>
      </c>
    </row>
    <row r="15" spans="1:3" ht="30.6" customHeight="1" x14ac:dyDescent="0.25">
      <c r="A15" s="319" t="s">
        <v>774</v>
      </c>
      <c r="B15" s="320" t="str">
        <f t="shared" ca="1" si="0"/>
        <v>Table 2.1a. Number of religions/social gatherings attended</v>
      </c>
      <c r="C15" s="321">
        <f t="shared" si="1"/>
        <v>16</v>
      </c>
    </row>
    <row r="16" spans="1:3" ht="30.6" customHeight="1" x14ac:dyDescent="0.25">
      <c r="A16" s="319" t="s">
        <v>775</v>
      </c>
      <c r="B16" s="320" t="str">
        <f t="shared" ca="1" si="0"/>
        <v>Table 2.2. Accumulated basic needs, staple foods</v>
      </c>
      <c r="C16" s="321">
        <f t="shared" si="1"/>
        <v>17</v>
      </c>
    </row>
    <row r="17" spans="1:3" ht="30.6" customHeight="1" x14ac:dyDescent="0.25">
      <c r="A17" s="319" t="s">
        <v>776</v>
      </c>
      <c r="B17" s="320" t="str">
        <f t="shared" ca="1" si="0"/>
        <v xml:space="preserve">Table 2.3. Access to food staples* (basic needs), past 7 days </v>
      </c>
      <c r="C17" s="321">
        <f t="shared" si="1"/>
        <v>18</v>
      </c>
    </row>
    <row r="18" spans="1:3" ht="30.6" customHeight="1" x14ac:dyDescent="0.25">
      <c r="A18" s="319" t="s">
        <v>777</v>
      </c>
      <c r="B18" s="320" t="str">
        <f t="shared" ca="1" si="0"/>
        <v>Table 2.4. Reasons basic needs could not be bought (% of HHs that could not buy)</v>
      </c>
      <c r="C18" s="321">
        <f t="shared" si="1"/>
        <v>19</v>
      </c>
    </row>
    <row r="19" spans="1:3" ht="30.6" customHeight="1" x14ac:dyDescent="0.25">
      <c r="A19" s="319" t="s">
        <v>778</v>
      </c>
      <c r="B19" s="320" t="str">
        <f t="shared" ca="1" si="0"/>
        <v>Table 2.5. Medical treatment since mid-March 2020</v>
      </c>
      <c r="C19" s="321">
        <f t="shared" si="1"/>
        <v>20</v>
      </c>
    </row>
    <row r="20" spans="1:3" ht="30.6" customHeight="1" x14ac:dyDescent="0.25">
      <c r="A20" s="319" t="s">
        <v>779</v>
      </c>
      <c r="B20" s="320" t="str">
        <f t="shared" ca="1" si="0"/>
        <v>Table 2.6. Reasons unable to access medical treatment 
(% of HHs where one of the members needed medical treatment)</v>
      </c>
      <c r="C20" s="321">
        <f t="shared" si="1"/>
        <v>21</v>
      </c>
    </row>
    <row r="21" spans="1:3" ht="30.6" customHeight="1" x14ac:dyDescent="0.25">
      <c r="A21" s="319" t="s">
        <v>780</v>
      </c>
      <c r="B21" s="320" t="str">
        <f t="shared" ca="1" si="0"/>
        <v>Table 2.7. Child immunizations since mid-March 2020</v>
      </c>
      <c r="C21" s="321">
        <f t="shared" si="1"/>
        <v>22</v>
      </c>
    </row>
    <row r="22" spans="1:3" ht="30.6" customHeight="1" x14ac:dyDescent="0.25">
      <c r="A22" s="319" t="s">
        <v>781</v>
      </c>
      <c r="B22" s="320" t="str">
        <f t="shared" ca="1" si="0"/>
        <v>Table 2.8. Reasons unable to obtain child vaccine/immunizations 
(% of HHs where at least one child, ages 0-5 years, needed them)</v>
      </c>
      <c r="C22" s="321">
        <f t="shared" si="1"/>
        <v>23</v>
      </c>
    </row>
    <row r="23" spans="1:3" ht="30.6" customHeight="1" x14ac:dyDescent="0.25">
      <c r="A23" s="319" t="s">
        <v>782</v>
      </c>
      <c r="B23" s="320" t="str">
        <f t="shared" ca="1" si="0"/>
        <v xml:space="preserve">Table 2.9.  Using coronavirus services from Nigeria Center for Disease Control (NCDC) </v>
      </c>
      <c r="C23" s="321">
        <f t="shared" si="1"/>
        <v>24</v>
      </c>
    </row>
    <row r="24" spans="1:3" ht="30.6" customHeight="1" x14ac:dyDescent="0.25">
      <c r="A24" s="319" t="s">
        <v>783</v>
      </c>
      <c r="B24" s="320" t="str">
        <f t="shared" ca="1" si="0"/>
        <v>Table 2.10.  Reasons why HH members not feel comfortable to use NCDC hotline 
(% of HHs that received SMS from NCDC about coronavirus)</v>
      </c>
      <c r="C24" s="321">
        <f t="shared" si="1"/>
        <v>25</v>
      </c>
    </row>
    <row r="25" spans="1:3" ht="30.6" customHeight="1" x14ac:dyDescent="0.25">
      <c r="A25" s="319" t="s">
        <v>784</v>
      </c>
      <c r="B25" s="320" t="str">
        <f t="shared" ca="1" si="0"/>
        <v>Table 2.11. Coronavirus restrictions - effects on education*</v>
      </c>
      <c r="C25" s="321">
        <f t="shared" si="1"/>
        <v>26</v>
      </c>
    </row>
    <row r="26" spans="1:3" ht="30.6" customHeight="1" x14ac:dyDescent="0.25">
      <c r="A26" s="319" t="s">
        <v>785</v>
      </c>
      <c r="B26" s="320" t="str">
        <f t="shared" ca="1" si="0"/>
        <v>Table 2.12. Types of learning activities, past 7 days</v>
      </c>
      <c r="C26" s="321">
        <f t="shared" si="1"/>
        <v>27</v>
      </c>
    </row>
    <row r="27" spans="1:3" ht="30.6" customHeight="1" x14ac:dyDescent="0.25">
      <c r="A27" s="319" t="s">
        <v>786</v>
      </c>
      <c r="B27" s="320" t="str">
        <f t="shared" ca="1" si="0"/>
        <v>Table 2.13. Public transport, last 7 days</v>
      </c>
      <c r="C27" s="321">
        <f t="shared" si="1"/>
        <v>28</v>
      </c>
    </row>
    <row r="28" spans="1:3" ht="30.6" customHeight="1" x14ac:dyDescent="0.25">
      <c r="A28" s="319" t="s">
        <v>787</v>
      </c>
      <c r="B28" s="320" t="str">
        <f t="shared" ca="1" si="0"/>
        <v>Table 2.14. Reasons for difficulty 
when accessing public transport</v>
      </c>
      <c r="C28" s="321">
        <f t="shared" si="1"/>
        <v>29</v>
      </c>
    </row>
    <row r="29" spans="1:3" ht="30.6" customHeight="1" x14ac:dyDescent="0.25">
      <c r="A29" s="319" t="s">
        <v>788</v>
      </c>
      <c r="B29" s="320" t="str">
        <f t="shared" ca="1" si="0"/>
        <v>Table 2.15. Travel between states, since mid-March</v>
      </c>
      <c r="C29" s="321">
        <f t="shared" si="1"/>
        <v>30</v>
      </c>
    </row>
    <row r="30" spans="1:3" ht="30.6" customHeight="1" x14ac:dyDescent="0.25">
      <c r="A30" s="319" t="s">
        <v>789</v>
      </c>
      <c r="B30" s="320" t="str">
        <f t="shared" ca="1" si="0"/>
        <v xml:space="preserve">Table 2.16. Relocation </v>
      </c>
      <c r="C30" s="321">
        <f t="shared" si="1"/>
        <v>31</v>
      </c>
    </row>
    <row r="31" spans="1:3" ht="30.6" customHeight="1" x14ac:dyDescent="0.25">
      <c r="A31" s="319" t="s">
        <v>790</v>
      </c>
      <c r="B31" s="320" t="str">
        <f t="shared" ca="1" si="0"/>
        <v>Table 2.17. Housing Tenure (% HHs)</v>
      </c>
      <c r="C31" s="321">
        <f t="shared" si="1"/>
        <v>32</v>
      </c>
    </row>
    <row r="32" spans="1:3" ht="30.6" customHeight="1" x14ac:dyDescent="0.25">
      <c r="A32" s="319" t="s">
        <v>791</v>
      </c>
      <c r="B32" s="320" t="str">
        <f t="shared" ca="1" si="0"/>
        <v>Table 2.18. Next rent payment date (% of renting households)</v>
      </c>
      <c r="C32" s="321">
        <f t="shared" si="1"/>
        <v>33</v>
      </c>
    </row>
    <row r="33" spans="1:3" ht="30.6" customHeight="1" x14ac:dyDescent="0.25">
      <c r="A33" s="319" t="s">
        <v>792</v>
      </c>
      <c r="B33" s="320" t="str">
        <f t="shared" ca="1" si="0"/>
        <v>Table 2.19.  Reason cannot pay next rent payment
(% of HHs that cannot pay next rent)</v>
      </c>
      <c r="C33" s="321">
        <f t="shared" si="1"/>
        <v>34</v>
      </c>
    </row>
    <row r="34" spans="1:3" ht="30.6" customHeight="1" x14ac:dyDescent="0.25">
      <c r="A34" s="319" t="s">
        <v>793</v>
      </c>
      <c r="B34" s="320" t="str">
        <f t="shared" ca="1" si="0"/>
        <v>Table 3.1 Respondents working status last week 
(any work for pay or any income generating activities)</v>
      </c>
      <c r="C34" s="321">
        <f t="shared" si="1"/>
        <v>35</v>
      </c>
    </row>
    <row r="35" spans="1:3" ht="30.6" customHeight="1" x14ac:dyDescent="0.25">
      <c r="A35" s="319" t="s">
        <v>794</v>
      </c>
      <c r="B35" s="320" t="str">
        <f t="shared" ca="1" si="0"/>
        <v>Table 3.2 Change in working status (% of respondents)</v>
      </c>
      <c r="C35" s="321">
        <f t="shared" si="1"/>
        <v>36</v>
      </c>
    </row>
    <row r="36" spans="1:3" ht="30.6" customHeight="1" x14ac:dyDescent="0.25">
      <c r="A36" s="319" t="s">
        <v>795</v>
      </c>
      <c r="B36" s="320" t="str">
        <f t="shared" ca="1" si="0"/>
        <v>Table 3.3 Change in respondent working status (% of respondents)</v>
      </c>
      <c r="C36" s="321">
        <f t="shared" si="1"/>
        <v>37</v>
      </c>
    </row>
    <row r="37" spans="1:3" ht="30.6" customHeight="1" x14ac:dyDescent="0.25">
      <c r="A37" s="319" t="s">
        <v>796</v>
      </c>
      <c r="B37" s="320" t="str">
        <f t="shared" ca="1" si="0"/>
        <v>Table 3.4 Respondent working status (% of respondents)</v>
      </c>
      <c r="C37" s="321">
        <f t="shared" si="1"/>
        <v>38</v>
      </c>
    </row>
    <row r="38" spans="1:3" ht="30.6" customHeight="1" x14ac:dyDescent="0.25">
      <c r="A38" s="319" t="s">
        <v>797</v>
      </c>
      <c r="B38" s="320" t="str">
        <f t="shared" ca="1" si="0"/>
        <v>Table 3.5 Work status at time of interview - Round 3 (July), by sector</v>
      </c>
      <c r="C38" s="321">
        <f t="shared" si="1"/>
        <v>39</v>
      </c>
    </row>
    <row r="39" spans="1:3" ht="30.6" customHeight="1" x14ac:dyDescent="0.25">
      <c r="A39" s="319" t="s">
        <v>798</v>
      </c>
      <c r="B39" s="320" t="str">
        <f t="shared" ca="1" si="0"/>
        <v>Table 3.6. Work stoppages, by industry of main job</v>
      </c>
      <c r="C39" s="321">
        <f t="shared" si="1"/>
        <v>40</v>
      </c>
    </row>
    <row r="40" spans="1:3" ht="30.6" customHeight="1" x14ac:dyDescent="0.25">
      <c r="A40" s="319" t="s">
        <v>799</v>
      </c>
      <c r="B40" s="320" t="str">
        <f t="shared" ca="1" si="0"/>
        <v>Table 3.7 Job stability</v>
      </c>
      <c r="C40" s="321">
        <f t="shared" si="1"/>
        <v>41</v>
      </c>
    </row>
    <row r="41" spans="1:3" ht="30.6" customHeight="1" x14ac:dyDescent="0.25">
      <c r="A41" s="319" t="s">
        <v>800</v>
      </c>
      <c r="B41" s="320" t="str">
        <f t="shared" ca="1" si="0"/>
        <v>Table 3.8. Work stoppages, main reason</v>
      </c>
      <c r="C41" s="321">
        <f t="shared" si="1"/>
        <v>42</v>
      </c>
    </row>
    <row r="42" spans="1:3" ht="30.6" customHeight="1" x14ac:dyDescent="0.25">
      <c r="A42" s="319" t="s">
        <v>801</v>
      </c>
      <c r="B42" s="320" t="str">
        <f t="shared" ca="1" si="0"/>
        <v>Table 3.9  Job Search, Respondents</v>
      </c>
      <c r="C42" s="321">
        <f t="shared" si="1"/>
        <v>43</v>
      </c>
    </row>
    <row r="43" spans="1:3" ht="30.6" customHeight="1" x14ac:dyDescent="0.25">
      <c r="A43" s="319" t="s">
        <v>802</v>
      </c>
      <c r="B43" s="320" t="str">
        <f t="shared" ca="1" si="0"/>
        <v>Table 3.10. Type of work of those respondents working</v>
      </c>
      <c r="C43" s="321">
        <f t="shared" si="1"/>
        <v>44</v>
      </c>
    </row>
    <row r="44" spans="1:3" ht="30.6" customHeight="1" x14ac:dyDescent="0.25">
      <c r="A44" s="319" t="s">
        <v>803</v>
      </c>
      <c r="B44" s="320" t="str">
        <f t="shared" ca="1" si="0"/>
        <v>Table 3.11 Main industry of those respondents working 
(% of respondents working)</v>
      </c>
      <c r="C44" s="321">
        <f t="shared" si="1"/>
        <v>45</v>
      </c>
    </row>
    <row r="45" spans="1:3" ht="30.6" customHeight="1" x14ac:dyDescent="0.25">
      <c r="A45" s="319" t="s">
        <v>804</v>
      </c>
      <c r="B45" s="320" t="str">
        <f t="shared" ca="1" si="0"/>
        <v>Figure 3.2. Employment transition matrix between baseline and R3</v>
      </c>
      <c r="C45" s="321">
        <f t="shared" si="1"/>
        <v>46</v>
      </c>
    </row>
    <row r="46" spans="1:3" ht="30.6" customHeight="1" x14ac:dyDescent="0.25">
      <c r="A46" s="319" t="s">
        <v>805</v>
      </c>
      <c r="B46" s="320" t="str">
        <f t="shared" ca="1" si="0"/>
        <v>Table 3.12 Changes in working habits, wage work</v>
      </c>
      <c r="C46" s="321">
        <f t="shared" si="1"/>
        <v>47</v>
      </c>
    </row>
    <row r="47" spans="1:3" ht="30.6" customHeight="1" x14ac:dyDescent="0.25">
      <c r="A47" s="319" t="s">
        <v>806</v>
      </c>
      <c r="B47" s="320" t="str">
        <f t="shared" ca="1" si="0"/>
        <v>Table 3.13. Wage workers not working as usual, respondents only</v>
      </c>
      <c r="C47" s="321">
        <f t="shared" si="1"/>
        <v>48</v>
      </c>
    </row>
    <row r="48" spans="1:3" ht="30.6" customHeight="1" x14ac:dyDescent="0.25">
      <c r="A48" s="319" t="s">
        <v>807</v>
      </c>
      <c r="B48" s="320" t="str">
        <f t="shared" ca="1" si="0"/>
        <v>Table 3.14. Hours of work (among wage workers)</v>
      </c>
      <c r="C48" s="321">
        <f t="shared" si="1"/>
        <v>49</v>
      </c>
    </row>
    <row r="49" spans="1:3" ht="30.6" customHeight="1" x14ac:dyDescent="0.25">
      <c r="A49" s="319" t="s">
        <v>808</v>
      </c>
      <c r="B49" s="320" t="str">
        <f t="shared" ca="1" si="0"/>
        <v>Table 3.15. Change in hours worked (among wage workers), by sector</v>
      </c>
      <c r="C49" s="321">
        <f t="shared" si="1"/>
        <v>50</v>
      </c>
    </row>
    <row r="50" spans="1:3" ht="30.6" customHeight="1" x14ac:dyDescent="0.25">
      <c r="A50" s="319" t="s">
        <v>809</v>
      </c>
      <c r="B50" s="320" t="str">
        <f t="shared" ca="1" si="0"/>
        <v>Table 3.16. COVID-19 workplace prevention measures (% of wage workers)</v>
      </c>
      <c r="C50" s="321">
        <f t="shared" si="1"/>
        <v>51</v>
      </c>
    </row>
    <row r="51" spans="1:3" ht="30.6" customHeight="1" x14ac:dyDescent="0.25">
      <c r="A51" s="319" t="s">
        <v>810</v>
      </c>
      <c r="B51" s="320" t="str">
        <f t="shared" ca="1" si="0"/>
        <v>Table 3.17 Adhering to COVID-19 workplace prevention measures (% of wage workers)</v>
      </c>
      <c r="C51" s="321">
        <f t="shared" si="1"/>
        <v>52</v>
      </c>
    </row>
    <row r="52" spans="1:3" ht="30.6" customHeight="1" x14ac:dyDescent="0.25">
      <c r="A52" s="319" t="s">
        <v>811</v>
      </c>
      <c r="B52" s="320" t="str">
        <f t="shared" ca="1" si="0"/>
        <v>Table 4.1  Family businesses, status &amp; fluctuation*</v>
      </c>
      <c r="C52" s="321">
        <f t="shared" si="1"/>
        <v>53</v>
      </c>
    </row>
    <row r="53" spans="1:3" ht="30.6" customHeight="1" x14ac:dyDescent="0.25">
      <c r="A53" s="319" t="s">
        <v>812</v>
      </c>
      <c r="B53" s="320" t="str">
        <f t="shared" ca="1" si="0"/>
        <v>Table 4.2  Family businesses, status &amp; fluctuation*</v>
      </c>
      <c r="C53" s="321">
        <f t="shared" si="1"/>
        <v>54</v>
      </c>
    </row>
    <row r="54" spans="1:3" ht="30.6" customHeight="1" x14ac:dyDescent="0.25">
      <c r="A54" s="319" t="s">
        <v>813</v>
      </c>
      <c r="B54" s="320" t="str">
        <f t="shared" ca="1" si="0"/>
        <v>Table 4.3  Number of household nonfarm businesses (% of HH)</v>
      </c>
      <c r="C54" s="321">
        <f t="shared" si="1"/>
        <v>55</v>
      </c>
    </row>
    <row r="55" spans="1:3" ht="30.6" customHeight="1" x14ac:dyDescent="0.25">
      <c r="A55" s="319" t="s">
        <v>814</v>
      </c>
      <c r="B55" s="320" t="str">
        <f t="shared" ca="1" si="0"/>
        <v>Figure 4.1:  Family businesses, status &amp; fluctuation* (% of HHs)</v>
      </c>
      <c r="C55" s="321">
        <f t="shared" si="1"/>
        <v>56</v>
      </c>
    </row>
    <row r="56" spans="1:3" ht="30.6" customHeight="1" x14ac:dyDescent="0.25">
      <c r="A56" s="319" t="s">
        <v>815</v>
      </c>
      <c r="B56" s="320" t="str">
        <f t="shared" ca="1" si="0"/>
        <v>Table 4.4  Family businesses -  status by quintiles
Round 3 (July)</v>
      </c>
      <c r="C56" s="321">
        <f t="shared" si="1"/>
        <v>57</v>
      </c>
    </row>
    <row r="57" spans="1:3" ht="30.6" customHeight="1" x14ac:dyDescent="0.25">
      <c r="A57" s="319" t="s">
        <v>816</v>
      </c>
      <c r="B57" s="320" t="str">
        <f t="shared" ca="1" si="0"/>
        <v xml:space="preserve">Table 4.5  Family businesses, main reason for closure </v>
      </c>
      <c r="C57" s="321">
        <f t="shared" si="1"/>
        <v>58</v>
      </c>
    </row>
    <row r="58" spans="1:3" ht="30.6" customHeight="1" x14ac:dyDescent="0.25">
      <c r="A58" s="319" t="s">
        <v>817</v>
      </c>
      <c r="B58" s="320" t="str">
        <f t="shared" ca="1" si="0"/>
        <v>Table 4.6. Family business revenues, by sector</v>
      </c>
      <c r="C58" s="321">
        <f t="shared" si="1"/>
        <v>59</v>
      </c>
    </row>
    <row r="59" spans="1:3" ht="30.6" customHeight="1" x14ac:dyDescent="0.25">
      <c r="A59" s="319" t="s">
        <v>818</v>
      </c>
      <c r="B59" s="320" t="str">
        <f t="shared" ca="1" si="0"/>
        <v>Table 4.7. Family business revenue
(% of HHs with nonfarm business)</v>
      </c>
      <c r="C59" s="321">
        <f t="shared" si="1"/>
        <v>60</v>
      </c>
    </row>
    <row r="60" spans="1:3" ht="30.6" customHeight="1" x14ac:dyDescent="0.25">
      <c r="A60" s="319" t="s">
        <v>819</v>
      </c>
      <c r="B60" s="320" t="str">
        <f t="shared" ca="1" si="0"/>
        <v>Table 4.8: Change in HH nonfarm business, over time</v>
      </c>
      <c r="C60" s="321">
        <f t="shared" si="1"/>
        <v>61</v>
      </c>
    </row>
    <row r="61" spans="1:3" ht="30.6" customHeight="1" x14ac:dyDescent="0.25">
      <c r="A61" s="319" t="s">
        <v>820</v>
      </c>
      <c r="B61" s="320" t="str">
        <f t="shared" ca="1" si="0"/>
        <v>Table 4.9. Family business by sector</v>
      </c>
      <c r="C61" s="321">
        <f t="shared" si="1"/>
        <v>62</v>
      </c>
    </row>
    <row r="62" spans="1:3" ht="30.6" customHeight="1" x14ac:dyDescent="0.25">
      <c r="A62" s="319" t="s">
        <v>821</v>
      </c>
      <c r="B62" s="320" t="str">
        <f t="shared" ca="1" si="0"/>
        <v>Table 4.10.  None/Less revenues in family business</v>
      </c>
      <c r="C62" s="321">
        <f t="shared" si="1"/>
        <v>63</v>
      </c>
    </row>
    <row r="63" spans="1:3" ht="30.6" customHeight="1" x14ac:dyDescent="0.25">
      <c r="A63" s="319" t="s">
        <v>822</v>
      </c>
      <c r="B63" s="320" t="str">
        <f t="shared" ca="1" si="0"/>
        <v>Table 4.11. Family farms &amp; agriculture - status at R3 (July 2020)</v>
      </c>
      <c r="C63" s="321">
        <f t="shared" si="1"/>
        <v>64</v>
      </c>
    </row>
    <row r="64" spans="1:3" ht="30.6" customHeight="1" x14ac:dyDescent="0.25">
      <c r="A64" s="319" t="s">
        <v>823</v>
      </c>
      <c r="B64" s="320" t="str">
        <f t="shared" ca="1" si="0"/>
        <v>Table 4.12. Continuity of family farming  (% of all HHs, R3)</v>
      </c>
      <c r="C64" s="321">
        <f t="shared" si="1"/>
        <v>65</v>
      </c>
    </row>
    <row r="65" spans="1:3" ht="30.6" customHeight="1" x14ac:dyDescent="0.25">
      <c r="A65" s="319" t="s">
        <v>824</v>
      </c>
      <c r="B65" s="320" t="str">
        <f t="shared" ca="1" si="0"/>
        <v>Table 4.13. Characteristics of primary decisionmaker for HH crop farming activities</v>
      </c>
      <c r="C65" s="321">
        <f t="shared" si="1"/>
        <v>66</v>
      </c>
    </row>
    <row r="66" spans="1:3" ht="30.6" customHeight="1" x14ac:dyDescent="0.25">
      <c r="A66" s="319" t="s">
        <v>825</v>
      </c>
      <c r="B66" s="320" t="str">
        <f t="shared" ca="1" si="0"/>
        <v>Table 4.14. Need &amp; Accessability of farming inputs, Round 3 (July 2020)</v>
      </c>
      <c r="C66" s="321">
        <f t="shared" si="1"/>
        <v>67</v>
      </c>
    </row>
    <row r="67" spans="1:3" ht="30.6" customHeight="1" x14ac:dyDescent="0.25">
      <c r="A67" s="319" t="s">
        <v>826</v>
      </c>
      <c r="B67" s="320" t="str">
        <f t="shared" ca="1" si="0"/>
        <v>Table 4.15. Lack of access to farm inputs, number of inputs</v>
      </c>
      <c r="C67" s="321">
        <f t="shared" si="1"/>
        <v>68</v>
      </c>
    </row>
    <row r="68" spans="1:3" ht="30.6" customHeight="1" x14ac:dyDescent="0.25">
      <c r="A68" s="319" t="s">
        <v>827</v>
      </c>
      <c r="B68" s="320" t="str">
        <f t="shared" ref="B68:B78" ca="1" si="2">HYPERLINK("#'"&amp;A68&amp;"'!B3",INDIRECT(A68 &amp; "!A1"))</f>
        <v>Table 4.16.  Reason not able to access inputs - Round 3 (July) 
% HHs that could not access suffcient inputs for 2020 agricultural season</v>
      </c>
      <c r="C68" s="321">
        <f t="shared" si="1"/>
        <v>69</v>
      </c>
    </row>
    <row r="69" spans="1:3" ht="30.6" customHeight="1" x14ac:dyDescent="0.25">
      <c r="A69" s="319" t="s">
        <v>828</v>
      </c>
      <c r="B69" s="320" t="str">
        <f t="shared" ca="1" si="2"/>
        <v>Table 4.17. Reason not able to access inputs - Round 3 (July) 
% HHs that could not access/transport suffcient inputs for 2020 agricultural season</v>
      </c>
      <c r="C69" s="321">
        <f t="shared" ref="C69:C78" si="3">C68+1</f>
        <v>70</v>
      </c>
    </row>
    <row r="70" spans="1:3" ht="30.6" customHeight="1" x14ac:dyDescent="0.25">
      <c r="A70" s="319" t="s">
        <v>829</v>
      </c>
      <c r="B70" s="320" t="str">
        <f t="shared" ca="1" si="2"/>
        <v>Table 5.1 SAFETY NETS since coronavirus pandemic (% of HHs)</v>
      </c>
      <c r="C70" s="321">
        <f t="shared" si="3"/>
        <v>71</v>
      </c>
    </row>
    <row r="71" spans="1:3" ht="30.6" customHeight="1" x14ac:dyDescent="0.25">
      <c r="A71" s="319" t="s">
        <v>830</v>
      </c>
      <c r="B71" s="320" t="str">
        <f t="shared" ca="1" si="2"/>
        <v>Table 5.2 Food Assistance by source, since coronavirus pandemic (% of HHs)</v>
      </c>
      <c r="C71" s="321">
        <f t="shared" si="3"/>
        <v>72</v>
      </c>
    </row>
    <row r="72" spans="1:3" ht="30.6" customHeight="1" x14ac:dyDescent="0.25">
      <c r="A72" s="319" t="s">
        <v>831</v>
      </c>
      <c r="B72" s="320" t="str">
        <f t="shared" ca="1" si="2"/>
        <v xml:space="preserve">Table 5.3 Difficulties accessing food assistance  </v>
      </c>
      <c r="C72" s="321">
        <f t="shared" si="3"/>
        <v>73</v>
      </c>
    </row>
    <row r="73" spans="1:3" ht="30.6" customHeight="1" x14ac:dyDescent="0.25">
      <c r="A73" s="319" t="s">
        <v>832</v>
      </c>
      <c r="B73" s="320" t="str">
        <f t="shared" ca="1" si="2"/>
        <v>Table 5.4  Other Income sources - % of HHs</v>
      </c>
      <c r="C73" s="321">
        <f t="shared" si="3"/>
        <v>74</v>
      </c>
    </row>
    <row r="74" spans="1:3" ht="30.6" customHeight="1" x14ac:dyDescent="0.25">
      <c r="A74" s="319" t="s">
        <v>833</v>
      </c>
      <c r="B74" s="320" t="str">
        <f t="shared" ca="1" si="2"/>
        <v>Figure 5.1. Safety Nets and Livelihood Sources</v>
      </c>
      <c r="C74" s="321">
        <f t="shared" si="3"/>
        <v>75</v>
      </c>
    </row>
    <row r="75" spans="1:3" ht="30.6" customHeight="1" x14ac:dyDescent="0.25">
      <c r="A75" s="319" t="s">
        <v>834</v>
      </c>
      <c r="B75" s="320" t="str">
        <f t="shared" ca="1" si="2"/>
        <v>Table 5.5. Number of shocks per HH, % of HHs</v>
      </c>
      <c r="C75" s="321">
        <f t="shared" si="3"/>
        <v>76</v>
      </c>
    </row>
    <row r="76" spans="1:3" ht="30.6" customHeight="1" x14ac:dyDescent="0.25">
      <c r="A76" s="319" t="s">
        <v>835</v>
      </c>
      <c r="B76" s="320" t="str">
        <f t="shared" ca="1" si="2"/>
        <v>Figure 5.2  Average number of shocks per HH, by GHS consumption quintiles</v>
      </c>
      <c r="C76" s="321">
        <f t="shared" si="3"/>
        <v>77</v>
      </c>
    </row>
    <row r="77" spans="1:3" ht="30.6" customHeight="1" x14ac:dyDescent="0.25">
      <c r="A77" s="319" t="s">
        <v>836</v>
      </c>
      <c r="B77" s="320" t="str">
        <f t="shared" ca="1" si="2"/>
        <v>Table 5.6. Types of shocks, since mid-March</v>
      </c>
      <c r="C77" s="321">
        <f t="shared" si="3"/>
        <v>78</v>
      </c>
    </row>
    <row r="78" spans="1:3" ht="30.6" customHeight="1" x14ac:dyDescent="0.25">
      <c r="A78" s="319" t="s">
        <v>837</v>
      </c>
      <c r="B78" s="320" t="str">
        <f t="shared" ca="1" si="2"/>
        <v>Table 5.7 Coping mechanisms for shocks, since April/May (% of HHs with shock by round)</v>
      </c>
      <c r="C78" s="321">
        <f t="shared" si="3"/>
        <v>79</v>
      </c>
    </row>
  </sheetData>
  <mergeCells count="1">
    <mergeCell ref="A1:C1"/>
  </mergeCells>
  <pageMargins left="0.7" right="0.7" top="0.75" bottom="0.75" header="0.3" footer="0.3"/>
  <pageSetup scale="82" fitToWidth="0" fitToHeight="3" orientation="portrait" r:id="rId1"/>
  <ignoredErrors>
    <ignoredError sqref="B8 B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A2E1F-2413-4BDA-BE23-059433376A4D}">
  <dimension ref="A1:D14"/>
  <sheetViews>
    <sheetView showGridLines="0" view="pageLayout" zoomScaleNormal="100" workbookViewId="0">
      <selection activeCell="A7" sqref="A7"/>
    </sheetView>
  </sheetViews>
  <sheetFormatPr defaultColWidth="9.140625" defaultRowHeight="15" x14ac:dyDescent="0.25"/>
  <cols>
    <col min="1" max="1" width="31.140625" customWidth="1"/>
  </cols>
  <sheetData>
    <row r="1" spans="1:4" ht="30.4" customHeight="1" x14ac:dyDescent="0.25">
      <c r="A1" s="357" t="s">
        <v>115</v>
      </c>
      <c r="B1" s="358"/>
      <c r="C1" s="358"/>
      <c r="D1" s="358"/>
    </row>
    <row r="2" spans="1:4" x14ac:dyDescent="0.25">
      <c r="A2" s="62"/>
      <c r="B2" s="359" t="s">
        <v>116</v>
      </c>
      <c r="C2" s="360"/>
      <c r="D2" s="361"/>
    </row>
    <row r="3" spans="1:4" x14ac:dyDescent="0.25">
      <c r="A3" s="62"/>
      <c r="B3" s="51" t="s">
        <v>15</v>
      </c>
      <c r="C3" s="51" t="s">
        <v>93</v>
      </c>
      <c r="D3" s="51" t="s">
        <v>108</v>
      </c>
    </row>
    <row r="4" spans="1:4" x14ac:dyDescent="0.25">
      <c r="A4" s="5" t="s">
        <v>117</v>
      </c>
      <c r="B4" s="8">
        <v>81.061452513966472</v>
      </c>
      <c r="C4" s="8">
        <v>84.93150684931507</v>
      </c>
      <c r="D4" s="8">
        <v>70.378151260504197</v>
      </c>
    </row>
    <row r="5" spans="1:4" x14ac:dyDescent="0.25">
      <c r="A5" s="362" t="s">
        <v>118</v>
      </c>
      <c r="B5" s="363"/>
      <c r="C5" s="363"/>
      <c r="D5" s="364"/>
    </row>
    <row r="6" spans="1:4" x14ac:dyDescent="0.25">
      <c r="A6" s="5" t="s">
        <v>119</v>
      </c>
      <c r="B6" s="8">
        <v>13.490241102181402</v>
      </c>
      <c r="C6" s="8">
        <v>10.274509803921568</v>
      </c>
      <c r="D6" s="8">
        <v>22.26980728051392</v>
      </c>
    </row>
    <row r="7" spans="1:4" x14ac:dyDescent="0.25">
      <c r="A7" s="5" t="s">
        <v>120</v>
      </c>
      <c r="B7" s="8">
        <v>4.3053960964408731</v>
      </c>
      <c r="C7" s="8">
        <v>3.6862745098039209</v>
      </c>
      <c r="D7" s="8">
        <v>5.9957173447537473</v>
      </c>
    </row>
    <row r="8" spans="1:4" x14ac:dyDescent="0.25">
      <c r="A8" s="5" t="s">
        <v>121</v>
      </c>
      <c r="B8" s="8">
        <v>18.082663605051668</v>
      </c>
      <c r="C8" s="8">
        <v>18.196078431372548</v>
      </c>
      <c r="D8" s="8">
        <v>17.773019271948609</v>
      </c>
    </row>
    <row r="9" spans="1:4" x14ac:dyDescent="0.25">
      <c r="A9" s="5" t="s">
        <v>122</v>
      </c>
      <c r="B9" s="8">
        <v>7.6923076923076925</v>
      </c>
      <c r="C9" s="8">
        <v>7.5294117647058814</v>
      </c>
      <c r="D9" s="8">
        <v>8.1370449678800867</v>
      </c>
    </row>
    <row r="10" spans="1:4" x14ac:dyDescent="0.25">
      <c r="A10" s="5" t="s">
        <v>123</v>
      </c>
      <c r="B10" s="8">
        <v>27.152698048220437</v>
      </c>
      <c r="C10" s="8">
        <v>27.999999999999996</v>
      </c>
      <c r="D10" s="8">
        <v>24.839400428265527</v>
      </c>
    </row>
    <row r="11" spans="1:4" x14ac:dyDescent="0.25">
      <c r="A11" s="5" t="s">
        <v>124</v>
      </c>
      <c r="B11" s="8">
        <v>23.536165327210103</v>
      </c>
      <c r="C11" s="8">
        <v>25.098039215686274</v>
      </c>
      <c r="D11" s="8">
        <v>19.271948608137045</v>
      </c>
    </row>
    <row r="12" spans="1:4" x14ac:dyDescent="0.25">
      <c r="A12" s="5" t="s">
        <v>125</v>
      </c>
      <c r="B12" s="8">
        <v>5.7405281285878305</v>
      </c>
      <c r="C12" s="8">
        <v>7.215686274509804</v>
      </c>
      <c r="D12" s="8">
        <v>1.7130620985010707</v>
      </c>
    </row>
    <row r="13" spans="1:4" s="63" customFormat="1" ht="18.600000000000001" customHeight="1" x14ac:dyDescent="0.25">
      <c r="A13" s="365" t="s">
        <v>126</v>
      </c>
      <c r="B13" s="366"/>
      <c r="C13" s="366"/>
      <c r="D13" s="366"/>
    </row>
    <row r="14" spans="1:4" s="63" customFormat="1" ht="13.15" customHeight="1" x14ac:dyDescent="0.25">
      <c r="A14" s="367"/>
      <c r="B14" s="368"/>
      <c r="C14" s="368"/>
      <c r="D14" s="368"/>
    </row>
  </sheetData>
  <mergeCells count="4">
    <mergeCell ref="A1:D1"/>
    <mergeCell ref="B2:D2"/>
    <mergeCell ref="A5:D5"/>
    <mergeCell ref="A13:D14"/>
  </mergeCells>
  <pageMargins left="0.7" right="0.7" top="0.75" bottom="0.75" header="0.3" footer="0.3"/>
  <pageSetup orientation="landscape" r:id="rId1"/>
  <headerFooter>
    <oddHeader>&amp;CSection 1 - Basic information</oddHeader>
    <oddFooter>&amp;CNigeria COVID-19 National Longitudinal Phone Survey (Covid-19 NLPS) 2020
Round 3- July 2020&amp;R&amp;P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18014-4ABD-49B1-A68B-757ECC7FA70C}">
  <dimension ref="A1:K16"/>
  <sheetViews>
    <sheetView showGridLines="0" view="pageLayout" zoomScaleNormal="100" workbookViewId="0">
      <selection activeCell="A7" sqref="A7"/>
    </sheetView>
  </sheetViews>
  <sheetFormatPr defaultColWidth="9.140625" defaultRowHeight="15" x14ac:dyDescent="0.25"/>
  <cols>
    <col min="1" max="1" width="35.42578125" bestFit="1" customWidth="1"/>
    <col min="2" max="2" width="10.28515625" customWidth="1"/>
    <col min="3" max="3" width="10.5703125" customWidth="1"/>
    <col min="4" max="4" width="9.7109375" customWidth="1"/>
    <col min="5" max="9" width="8.28515625" customWidth="1"/>
  </cols>
  <sheetData>
    <row r="1" spans="1:11" x14ac:dyDescent="0.25">
      <c r="A1" s="369" t="s">
        <v>127</v>
      </c>
      <c r="B1" s="370"/>
      <c r="C1" s="370"/>
      <c r="D1" s="370"/>
      <c r="E1" s="370"/>
      <c r="F1" s="370"/>
      <c r="G1" s="370"/>
      <c r="H1" s="370"/>
      <c r="I1" s="370"/>
    </row>
    <row r="2" spans="1:11" x14ac:dyDescent="0.25">
      <c r="A2" s="371"/>
      <c r="B2" s="374" t="s">
        <v>62</v>
      </c>
      <c r="C2" s="374" t="s">
        <v>61</v>
      </c>
      <c r="D2" s="354" t="s">
        <v>72</v>
      </c>
      <c r="E2" s="354"/>
      <c r="F2" s="354"/>
      <c r="G2" s="354"/>
      <c r="H2" s="354"/>
      <c r="I2" s="354"/>
    </row>
    <row r="3" spans="1:11" x14ac:dyDescent="0.25">
      <c r="A3" s="372"/>
      <c r="B3" s="374"/>
      <c r="C3" s="374"/>
      <c r="D3" s="375" t="s">
        <v>128</v>
      </c>
      <c r="E3" s="374" t="s">
        <v>129</v>
      </c>
      <c r="F3" s="374"/>
      <c r="G3" s="374"/>
      <c r="H3" s="374"/>
      <c r="I3" s="374"/>
    </row>
    <row r="4" spans="1:11" x14ac:dyDescent="0.25">
      <c r="A4" s="373"/>
      <c r="B4" s="64" t="s">
        <v>128</v>
      </c>
      <c r="C4" s="64" t="s">
        <v>128</v>
      </c>
      <c r="D4" s="376"/>
      <c r="E4" s="51" t="s">
        <v>130</v>
      </c>
      <c r="F4" s="51" t="s">
        <v>131</v>
      </c>
      <c r="G4" s="51" t="s">
        <v>132</v>
      </c>
      <c r="H4" s="51" t="s">
        <v>133</v>
      </c>
      <c r="I4" s="51" t="s">
        <v>134</v>
      </c>
    </row>
    <row r="5" spans="1:11" x14ac:dyDescent="0.25">
      <c r="A5" s="5" t="s">
        <v>135</v>
      </c>
      <c r="B5" s="8">
        <v>5.5279390149993599</v>
      </c>
      <c r="C5" s="8">
        <v>5.5279390154012091</v>
      </c>
      <c r="D5" s="8">
        <v>5.5279390153696166</v>
      </c>
      <c r="E5" s="8">
        <v>9.2491738757928186</v>
      </c>
      <c r="F5" s="8">
        <v>7.5921222569107707</v>
      </c>
      <c r="G5" s="8">
        <v>5.9115979080475212</v>
      </c>
      <c r="H5" s="8">
        <v>5.0775370530938888</v>
      </c>
      <c r="I5" s="8">
        <v>3.4311045249209804</v>
      </c>
    </row>
    <row r="6" spans="1:11" x14ac:dyDescent="0.25">
      <c r="A6" s="5" t="s">
        <v>136</v>
      </c>
      <c r="B6" s="8">
        <v>18.443630044945202</v>
      </c>
      <c r="C6" s="8">
        <v>18.352271899236118</v>
      </c>
      <c r="D6" s="8">
        <v>18.21523450917644</v>
      </c>
      <c r="E6" s="8">
        <v>8.8022125079405509</v>
      </c>
      <c r="F6" s="8">
        <v>9.4895165519596727</v>
      </c>
      <c r="G6" s="8">
        <v>21.272351785694461</v>
      </c>
      <c r="H6" s="8">
        <v>21.080768657435645</v>
      </c>
      <c r="I6" s="8">
        <v>21.662088391805764</v>
      </c>
    </row>
    <row r="7" spans="1:11" x14ac:dyDescent="0.25">
      <c r="A7" s="65" t="s">
        <v>137</v>
      </c>
      <c r="B7" s="66"/>
      <c r="C7" s="67"/>
      <c r="D7" s="67"/>
      <c r="E7" s="67"/>
      <c r="F7" s="67"/>
      <c r="G7" s="67"/>
      <c r="H7" s="67"/>
      <c r="I7" s="68"/>
    </row>
    <row r="8" spans="1:11" x14ac:dyDescent="0.25">
      <c r="A8" s="5" t="s">
        <v>119</v>
      </c>
      <c r="B8" s="8">
        <v>21.931573381363183</v>
      </c>
      <c r="C8" s="8">
        <v>22.189044490914036</v>
      </c>
      <c r="D8" s="8">
        <v>22.180185860433333</v>
      </c>
      <c r="E8" s="8">
        <v>39.619822238863556</v>
      </c>
      <c r="F8" s="8">
        <v>25.060267370121025</v>
      </c>
      <c r="G8" s="8">
        <v>21.286351875245092</v>
      </c>
      <c r="H8" s="8">
        <v>20.302777034822057</v>
      </c>
      <c r="I8" s="8">
        <v>16.502823783504837</v>
      </c>
    </row>
    <row r="9" spans="1:11" x14ac:dyDescent="0.25">
      <c r="A9" s="5" t="s">
        <v>120</v>
      </c>
      <c r="B9" s="8">
        <v>5.4418015940175142</v>
      </c>
      <c r="C9" s="8">
        <v>5.408029428109189</v>
      </c>
      <c r="D9" s="8">
        <v>5.1037989357039955</v>
      </c>
      <c r="E9" s="8">
        <v>5.4667438581820402</v>
      </c>
      <c r="F9" s="8">
        <v>4.9445422237197398</v>
      </c>
      <c r="G9" s="8">
        <v>7.601769508759407</v>
      </c>
      <c r="H9" s="8">
        <v>6.0287221526309311</v>
      </c>
      <c r="I9" s="8">
        <v>3.0476254511293317</v>
      </c>
    </row>
    <row r="10" spans="1:11" x14ac:dyDescent="0.25">
      <c r="A10" s="5" t="s">
        <v>121</v>
      </c>
      <c r="B10" s="8">
        <v>18.911469735643443</v>
      </c>
      <c r="C10" s="8">
        <v>18.524591096806759</v>
      </c>
      <c r="D10" s="8">
        <v>18.861483213307899</v>
      </c>
      <c r="E10" s="8">
        <v>11.759586397203542</v>
      </c>
      <c r="F10" s="8">
        <v>15.682911209256917</v>
      </c>
      <c r="G10" s="8">
        <v>19.390294590995197</v>
      </c>
      <c r="H10" s="8">
        <v>23.576261833466535</v>
      </c>
      <c r="I10" s="8">
        <v>19.18909729370273</v>
      </c>
    </row>
    <row r="11" spans="1:11" x14ac:dyDescent="0.25">
      <c r="A11" s="5" t="s">
        <v>122</v>
      </c>
      <c r="B11" s="8">
        <v>5.396905861878774</v>
      </c>
      <c r="C11" s="8">
        <v>5.4049939721306268</v>
      </c>
      <c r="D11" s="8">
        <v>5.5180412904540193</v>
      </c>
      <c r="E11" s="8">
        <v>5.2441949869240858</v>
      </c>
      <c r="F11" s="8">
        <v>5.9188478394514927</v>
      </c>
      <c r="G11" s="8">
        <v>6.5032827500856119</v>
      </c>
      <c r="H11" s="8">
        <v>6.1583470328464633</v>
      </c>
      <c r="I11" s="8">
        <v>4.4649804084543447</v>
      </c>
    </row>
    <row r="12" spans="1:11" x14ac:dyDescent="0.25">
      <c r="A12" s="5" t="s">
        <v>123</v>
      </c>
      <c r="B12" s="8">
        <v>22.665552777071106</v>
      </c>
      <c r="C12" s="8">
        <v>22.796341776035998</v>
      </c>
      <c r="D12" s="8">
        <v>22.828048017932591</v>
      </c>
      <c r="E12" s="8">
        <v>13.140248108917849</v>
      </c>
      <c r="F12" s="8">
        <v>14.691837286507479</v>
      </c>
      <c r="G12" s="8">
        <v>18.435330002242882</v>
      </c>
      <c r="H12" s="8">
        <v>28.982073683418601</v>
      </c>
      <c r="I12" s="8">
        <v>27.861942345195107</v>
      </c>
    </row>
    <row r="13" spans="1:11" x14ac:dyDescent="0.25">
      <c r="A13" s="5" t="s">
        <v>124</v>
      </c>
      <c r="B13" s="8">
        <v>15.983994309563565</v>
      </c>
      <c r="C13" s="8">
        <v>16.006168018279226</v>
      </c>
      <c r="D13" s="8">
        <v>15.982340520556207</v>
      </c>
      <c r="E13" s="8">
        <v>7.2162115004902994</v>
      </c>
      <c r="F13" s="8">
        <v>10.08853383089078</v>
      </c>
      <c r="G13" s="8">
        <v>11.049094644841977</v>
      </c>
      <c r="H13" s="8">
        <v>10.767349819106245</v>
      </c>
      <c r="I13" s="8">
        <v>27.948346879384587</v>
      </c>
    </row>
    <row r="14" spans="1:11" x14ac:dyDescent="0.25">
      <c r="A14" s="5" t="s">
        <v>125</v>
      </c>
      <c r="B14" s="8">
        <v>9.6687023404624117</v>
      </c>
      <c r="C14" s="8">
        <v>9.6708312177241709</v>
      </c>
      <c r="D14" s="8">
        <v>9.5261021616119432</v>
      </c>
      <c r="E14" s="8">
        <v>17.553192909418613</v>
      </c>
      <c r="F14" s="8">
        <v>23.613060240052562</v>
      </c>
      <c r="G14" s="8">
        <v>15.733876627829838</v>
      </c>
      <c r="H14" s="8">
        <v>4.1844684437091555</v>
      </c>
      <c r="I14" s="8">
        <v>0.98518383862904368</v>
      </c>
      <c r="K14" s="69"/>
    </row>
    <row r="15" spans="1:11" x14ac:dyDescent="0.25">
      <c r="A15" s="35"/>
      <c r="B15" s="35"/>
      <c r="C15" s="35"/>
      <c r="D15" s="70"/>
      <c r="E15" s="71"/>
      <c r="F15" s="71"/>
      <c r="G15" s="71"/>
      <c r="H15" s="71"/>
      <c r="I15" s="71"/>
    </row>
    <row r="16" spans="1:11" x14ac:dyDescent="0.25">
      <c r="D16" s="70"/>
      <c r="E16" s="71"/>
      <c r="F16" s="71"/>
      <c r="G16" s="71"/>
      <c r="H16" s="71"/>
      <c r="I16" s="71"/>
    </row>
  </sheetData>
  <mergeCells count="7">
    <mergeCell ref="A1:I1"/>
    <mergeCell ref="A2:A4"/>
    <mergeCell ref="B2:B3"/>
    <mergeCell ref="C2:C3"/>
    <mergeCell ref="D2:I2"/>
    <mergeCell ref="D3:D4"/>
    <mergeCell ref="E3:I3"/>
  </mergeCells>
  <pageMargins left="0.7" right="0.7" top="0.75" bottom="0.75" header="0.3" footer="0.3"/>
  <pageSetup orientation="landscape" r:id="rId1"/>
  <headerFooter>
    <oddHeader>&amp;CSection 1 - Basic information</oddHeader>
    <oddFooter>&amp;CNigeria COVID-19 National Longitudinal Phone Survey (Covid-19 NLPS) 2020
Round 3- July 2020&amp;R&amp;P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0CB4-D80C-47E1-AA24-5349FC21EA0C}">
  <dimension ref="A1:I14"/>
  <sheetViews>
    <sheetView showGridLines="0" view="pageLayout" zoomScaleNormal="100" workbookViewId="0">
      <selection activeCell="D3" sqref="D3:D4"/>
    </sheetView>
  </sheetViews>
  <sheetFormatPr defaultColWidth="9.140625" defaultRowHeight="15" x14ac:dyDescent="0.25"/>
  <cols>
    <col min="1" max="1" width="35.28515625" customWidth="1"/>
    <col min="2" max="2" width="10.5703125" style="74" customWidth="1"/>
    <col min="3" max="3" width="11.7109375" style="74" customWidth="1"/>
    <col min="4" max="4" width="8" customWidth="1"/>
    <col min="5" max="9" width="7.7109375" customWidth="1"/>
    <col min="10" max="10" width="4.28515625" customWidth="1"/>
  </cols>
  <sheetData>
    <row r="1" spans="1:9" x14ac:dyDescent="0.25">
      <c r="A1" s="352" t="s">
        <v>138</v>
      </c>
      <c r="B1" s="353"/>
      <c r="C1" s="353"/>
      <c r="D1" s="353"/>
      <c r="E1" s="353"/>
      <c r="F1" s="353"/>
      <c r="G1" s="353"/>
      <c r="H1" s="353"/>
      <c r="I1" s="353"/>
    </row>
    <row r="2" spans="1:9" x14ac:dyDescent="0.25">
      <c r="A2" s="377"/>
      <c r="B2" s="374" t="s">
        <v>62</v>
      </c>
      <c r="C2" s="374" t="s">
        <v>61</v>
      </c>
      <c r="D2" s="354" t="s">
        <v>72</v>
      </c>
      <c r="E2" s="354"/>
      <c r="F2" s="354"/>
      <c r="G2" s="354"/>
      <c r="H2" s="354"/>
      <c r="I2" s="354"/>
    </row>
    <row r="3" spans="1:9" x14ac:dyDescent="0.25">
      <c r="A3" s="378"/>
      <c r="B3" s="374"/>
      <c r="C3" s="374"/>
      <c r="D3" s="375" t="s">
        <v>128</v>
      </c>
      <c r="E3" s="374" t="s">
        <v>129</v>
      </c>
      <c r="F3" s="374"/>
      <c r="G3" s="374"/>
      <c r="H3" s="374"/>
      <c r="I3" s="374"/>
    </row>
    <row r="4" spans="1:9" x14ac:dyDescent="0.25">
      <c r="A4" s="379"/>
      <c r="B4" s="51" t="s">
        <v>128</v>
      </c>
      <c r="C4" s="51" t="s">
        <v>128</v>
      </c>
      <c r="D4" s="376"/>
      <c r="E4" s="51" t="s">
        <v>130</v>
      </c>
      <c r="F4" s="51" t="s">
        <v>131</v>
      </c>
      <c r="G4" s="51" t="s">
        <v>132</v>
      </c>
      <c r="H4" s="51" t="s">
        <v>133</v>
      </c>
      <c r="I4" s="51" t="s">
        <v>134</v>
      </c>
    </row>
    <row r="5" spans="1:9" x14ac:dyDescent="0.25">
      <c r="A5" s="362" t="s">
        <v>139</v>
      </c>
      <c r="B5" s="363"/>
      <c r="C5" s="363"/>
      <c r="D5" s="363"/>
      <c r="E5" s="363"/>
      <c r="F5" s="363"/>
      <c r="G5" s="363"/>
      <c r="H5" s="363"/>
      <c r="I5" s="364"/>
    </row>
    <row r="6" spans="1:9" x14ac:dyDescent="0.25">
      <c r="A6" s="5" t="s">
        <v>140</v>
      </c>
      <c r="B6" s="8">
        <v>7.5571233739629777</v>
      </c>
      <c r="C6" s="8">
        <v>7.5166076670222255</v>
      </c>
      <c r="D6" s="8">
        <v>7.2896436706470862</v>
      </c>
      <c r="E6" s="8">
        <v>4.8136897653786264</v>
      </c>
      <c r="F6" s="8">
        <v>6.1611785226516202</v>
      </c>
      <c r="G6" s="8">
        <v>6.4426712750842468</v>
      </c>
      <c r="H6" s="8">
        <v>8.284377089314269</v>
      </c>
      <c r="I6" s="8">
        <v>10.17968647782301</v>
      </c>
    </row>
    <row r="7" spans="1:9" x14ac:dyDescent="0.25">
      <c r="A7" s="5" t="s">
        <v>141</v>
      </c>
      <c r="B7" s="8">
        <v>4.4238216842861036</v>
      </c>
      <c r="C7" s="8">
        <v>4.3632707720800017</v>
      </c>
      <c r="D7" s="8">
        <v>4.2927162976820847</v>
      </c>
      <c r="E7" s="8">
        <v>2.1823790923048061</v>
      </c>
      <c r="F7" s="8">
        <v>2.1548360261852642</v>
      </c>
      <c r="G7" s="8">
        <v>4.2887496807832362</v>
      </c>
      <c r="H7" s="8">
        <v>5.3196602217363882</v>
      </c>
      <c r="I7" s="8">
        <v>6.9972729082778073</v>
      </c>
    </row>
    <row r="8" spans="1:9" x14ac:dyDescent="0.25">
      <c r="A8" s="362" t="s">
        <v>142</v>
      </c>
      <c r="B8" s="363"/>
      <c r="C8" s="363"/>
      <c r="D8" s="363"/>
      <c r="E8" s="363"/>
      <c r="F8" s="363"/>
      <c r="G8" s="363"/>
      <c r="H8" s="363"/>
      <c r="I8" s="364"/>
    </row>
    <row r="9" spans="1:9" x14ac:dyDescent="0.25">
      <c r="A9" s="5" t="s">
        <v>143</v>
      </c>
      <c r="B9" s="8">
        <v>39.630019744176757</v>
      </c>
      <c r="C9" s="8">
        <v>40.043033196453912</v>
      </c>
      <c r="D9" s="8">
        <v>39.349002132069756</v>
      </c>
      <c r="E9" s="8">
        <v>44.514545733825649</v>
      </c>
      <c r="F9" s="8">
        <v>44.321354352439087</v>
      </c>
      <c r="G9" s="8">
        <v>36.976266760585631</v>
      </c>
      <c r="H9" s="8">
        <v>39.402243597610656</v>
      </c>
      <c r="I9" s="8">
        <v>36.621090396385597</v>
      </c>
    </row>
    <row r="10" spans="1:9" x14ac:dyDescent="0.25">
      <c r="A10" s="5" t="s">
        <v>144</v>
      </c>
      <c r="B10" s="8">
        <v>23.674469380577122</v>
      </c>
      <c r="C10" s="8">
        <v>23.677061281447877</v>
      </c>
      <c r="D10" s="8">
        <v>23.762497542284876</v>
      </c>
      <c r="E10" s="8">
        <v>20.541145300482793</v>
      </c>
      <c r="F10" s="8">
        <v>16.479881124701588</v>
      </c>
      <c r="G10" s="8">
        <v>26.542461075895694</v>
      </c>
      <c r="H10" s="8">
        <v>26.6552492089995</v>
      </c>
      <c r="I10" s="8">
        <v>24.533660989954733</v>
      </c>
    </row>
    <row r="11" spans="1:9" x14ac:dyDescent="0.25">
      <c r="A11" s="5" t="s">
        <v>145</v>
      </c>
      <c r="B11" s="8">
        <v>53.4354712710035</v>
      </c>
      <c r="C11" s="8">
        <v>53.917394159219498</v>
      </c>
      <c r="D11" s="8">
        <v>53.661082729901608</v>
      </c>
      <c r="E11" s="8">
        <v>58.602822603642544</v>
      </c>
      <c r="F11" s="8">
        <v>52.603803674736668</v>
      </c>
      <c r="G11" s="8">
        <v>55.07549343424958</v>
      </c>
      <c r="H11" s="8">
        <v>53.750465590196562</v>
      </c>
      <c r="I11" s="8">
        <v>51.551690260482076</v>
      </c>
    </row>
    <row r="12" spans="1:9" x14ac:dyDescent="0.25">
      <c r="A12" s="5" t="s">
        <v>146</v>
      </c>
      <c r="B12" s="8">
        <v>9.0283744375391866</v>
      </c>
      <c r="C12" s="8">
        <v>9.3808572022454264</v>
      </c>
      <c r="D12" s="8">
        <v>9.0699913393832894</v>
      </c>
      <c r="E12" s="8">
        <v>4.8484018500014781</v>
      </c>
      <c r="F12" s="8">
        <v>6.522808297116665</v>
      </c>
      <c r="G12" s="8">
        <v>6.9030105530220309</v>
      </c>
      <c r="H12" s="8">
        <v>9.4245802729998669</v>
      </c>
      <c r="I12" s="8">
        <v>12.579342549936841</v>
      </c>
    </row>
    <row r="13" spans="1:9" x14ac:dyDescent="0.25">
      <c r="A13" s="5" t="s">
        <v>147</v>
      </c>
      <c r="B13" s="8">
        <v>7.3784788394650622</v>
      </c>
      <c r="C13" s="8">
        <v>7.261226911481641</v>
      </c>
      <c r="D13" s="8">
        <v>7.315952975596657</v>
      </c>
      <c r="E13" s="8">
        <v>3.0964812718102674</v>
      </c>
      <c r="F13" s="8">
        <v>2.8078487551491804</v>
      </c>
      <c r="G13" s="8">
        <v>6.0124345518759901</v>
      </c>
      <c r="H13" s="8">
        <v>9.7062089112317196</v>
      </c>
      <c r="I13" s="8">
        <v>9.7899194110600654</v>
      </c>
    </row>
    <row r="14" spans="1:9" x14ac:dyDescent="0.25">
      <c r="A14" s="73" t="s">
        <v>148</v>
      </c>
      <c r="B14" s="8">
        <v>75.896125485753828</v>
      </c>
      <c r="C14" s="8">
        <v>77.51774539556834</v>
      </c>
      <c r="D14" s="8">
        <v>77.213961703609854</v>
      </c>
      <c r="E14" s="8">
        <v>95.984308212958112</v>
      </c>
      <c r="F14" s="8">
        <v>95.027856111665372</v>
      </c>
      <c r="G14" s="8">
        <v>89.875820117598821</v>
      </c>
      <c r="H14" s="8">
        <v>76.726779132350003</v>
      </c>
      <c r="I14" s="8">
        <v>56.41816180715923</v>
      </c>
    </row>
  </sheetData>
  <mergeCells count="9">
    <mergeCell ref="A8:I8"/>
    <mergeCell ref="A5:I5"/>
    <mergeCell ref="A1:I1"/>
    <mergeCell ref="A2:A4"/>
    <mergeCell ref="B2:B3"/>
    <mergeCell ref="C2:C3"/>
    <mergeCell ref="D2:I2"/>
    <mergeCell ref="D3:D4"/>
    <mergeCell ref="E3:I3"/>
  </mergeCells>
  <pageMargins left="0.7" right="0.7" top="0.75" bottom="0.75" header="0.3" footer="0.3"/>
  <pageSetup orientation="landscape" r:id="rId1"/>
  <headerFooter>
    <oddHeader>&amp;CSection 1 - Basic information</oddHeader>
    <oddFooter>&amp;CNigeria COVID-19 National Longitudinal Phone Survey (Covid-19 NLPS) 2020
Round 3- July 2020&amp;R&amp;P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5B6D-70EA-4117-AAF0-A2EE11B81AEB}">
  <sheetPr>
    <pageSetUpPr fitToPage="1"/>
  </sheetPr>
  <dimension ref="A1:M26"/>
  <sheetViews>
    <sheetView showGridLines="0" view="pageBreakPreview" zoomScale="60" zoomScaleNormal="80" workbookViewId="0">
      <selection activeCell="A7" sqref="A7"/>
    </sheetView>
  </sheetViews>
  <sheetFormatPr defaultColWidth="9.140625" defaultRowHeight="15" x14ac:dyDescent="0.25"/>
  <cols>
    <col min="1" max="1" width="41.5703125" bestFit="1" customWidth="1"/>
    <col min="2" max="3" width="9.42578125" customWidth="1"/>
    <col min="4" max="4" width="4.5703125" customWidth="1"/>
    <col min="5" max="6" width="8.5703125" customWidth="1"/>
    <col min="7" max="7" width="1.85546875" customWidth="1"/>
    <col min="8" max="8" width="4.28515625" customWidth="1"/>
  </cols>
  <sheetData>
    <row r="1" spans="1:8" x14ac:dyDescent="0.25">
      <c r="A1" s="355" t="s">
        <v>302</v>
      </c>
      <c r="B1" s="355"/>
      <c r="C1" s="355"/>
      <c r="D1" s="355"/>
      <c r="E1" s="355"/>
      <c r="F1" s="355"/>
    </row>
    <row r="2" spans="1:8" ht="15" customHeight="1" x14ac:dyDescent="0.25">
      <c r="A2" s="60"/>
      <c r="B2" s="374" t="s">
        <v>149</v>
      </c>
      <c r="C2" s="374"/>
      <c r="D2" s="374"/>
      <c r="E2" s="374"/>
      <c r="F2" s="374"/>
    </row>
    <row r="3" spans="1:8" ht="48.4" customHeight="1" x14ac:dyDescent="0.25">
      <c r="A3" s="75"/>
      <c r="B3" s="374" t="s">
        <v>150</v>
      </c>
      <c r="C3" s="374"/>
      <c r="D3" s="76" t="s">
        <v>151</v>
      </c>
      <c r="E3" s="374" t="s">
        <v>152</v>
      </c>
      <c r="F3" s="374"/>
    </row>
    <row r="4" spans="1:8" x14ac:dyDescent="0.25">
      <c r="A4" s="75"/>
      <c r="B4" s="51" t="s">
        <v>153</v>
      </c>
      <c r="C4" s="51" t="s">
        <v>154</v>
      </c>
      <c r="D4" s="51"/>
      <c r="E4" s="51" t="s">
        <v>153</v>
      </c>
      <c r="F4" s="51" t="s">
        <v>154</v>
      </c>
    </row>
    <row r="5" spans="1:8" x14ac:dyDescent="0.25">
      <c r="A5" s="77" t="s">
        <v>155</v>
      </c>
      <c r="B5" s="78">
        <v>61.232885567184724</v>
      </c>
      <c r="C5" s="78">
        <v>63.55400226634044</v>
      </c>
      <c r="D5" s="78"/>
      <c r="E5" s="78">
        <v>61.413817119374905</v>
      </c>
      <c r="F5" s="78">
        <v>60.484318238873556</v>
      </c>
    </row>
    <row r="6" spans="1:8" x14ac:dyDescent="0.25">
      <c r="A6" s="79" t="s">
        <v>156</v>
      </c>
      <c r="B6" s="80">
        <v>15.49120902088206</v>
      </c>
      <c r="C6" s="80">
        <v>18.927274993333388</v>
      </c>
      <c r="D6" s="80"/>
      <c r="E6" s="80">
        <v>10.892638990376884</v>
      </c>
      <c r="F6" s="80">
        <v>13.83480134848562</v>
      </c>
    </row>
    <row r="7" spans="1:8" x14ac:dyDescent="0.25">
      <c r="A7" s="81" t="s">
        <v>157</v>
      </c>
      <c r="B7" s="82">
        <v>5.9666093096178443</v>
      </c>
      <c r="C7" s="82">
        <v>3.36857838695546</v>
      </c>
      <c r="D7" s="82"/>
      <c r="E7" s="82">
        <v>5.344571813256012</v>
      </c>
      <c r="F7" s="82">
        <v>4.0446881889065729</v>
      </c>
    </row>
    <row r="8" spans="1:8" x14ac:dyDescent="0.25">
      <c r="A8" s="83" t="s">
        <v>158</v>
      </c>
      <c r="B8" s="84">
        <v>11.276728343626255</v>
      </c>
      <c r="C8" s="84">
        <v>11.033064606583626</v>
      </c>
      <c r="D8" s="84"/>
      <c r="E8" s="84">
        <v>8.9325992261460883</v>
      </c>
      <c r="F8" s="84">
        <v>13.44369983670844</v>
      </c>
    </row>
    <row r="9" spans="1:8" x14ac:dyDescent="0.25">
      <c r="A9" s="85" t="s">
        <v>159</v>
      </c>
      <c r="B9" s="86">
        <v>1.8930807820531181</v>
      </c>
      <c r="C9" s="86">
        <v>0.88936995497390836</v>
      </c>
      <c r="D9" s="86"/>
      <c r="E9" s="86">
        <v>8.2156208212487947</v>
      </c>
      <c r="F9" s="86">
        <v>5.9647825952126299</v>
      </c>
    </row>
    <row r="10" spans="1:8" ht="15.75" thickBot="1" x14ac:dyDescent="0.3">
      <c r="A10" s="87" t="s">
        <v>160</v>
      </c>
      <c r="B10" s="88">
        <v>4.1394869766359736</v>
      </c>
      <c r="C10" s="88">
        <v>2.2277097918131754</v>
      </c>
      <c r="D10" s="88"/>
      <c r="E10" s="88">
        <v>5.2007520295973153</v>
      </c>
      <c r="F10" s="88">
        <v>2.2277097918131741</v>
      </c>
      <c r="G10" s="89"/>
    </row>
    <row r="11" spans="1:8" x14ac:dyDescent="0.25">
      <c r="E11" s="90"/>
    </row>
    <row r="13" spans="1:8" ht="27" customHeight="1" x14ac:dyDescent="0.25"/>
    <row r="14" spans="1:8" ht="25.9" customHeight="1" x14ac:dyDescent="0.25">
      <c r="B14" s="91"/>
      <c r="C14" s="91"/>
      <c r="D14" s="91"/>
      <c r="E14" s="91"/>
      <c r="F14" s="92"/>
      <c r="G14" s="92"/>
      <c r="H14" s="92"/>
    </row>
    <row r="15" spans="1:8" x14ac:dyDescent="0.25">
      <c r="B15" s="93"/>
      <c r="C15" s="93"/>
      <c r="D15" s="93"/>
      <c r="E15" s="93"/>
      <c r="F15" s="93"/>
      <c r="G15" s="93"/>
    </row>
    <row r="16" spans="1:8" x14ac:dyDescent="0.25">
      <c r="B16" s="93"/>
      <c r="C16" s="93"/>
      <c r="D16" s="93"/>
      <c r="E16" s="93"/>
      <c r="F16" s="93"/>
      <c r="G16" s="93"/>
    </row>
    <row r="17" spans="2:13" x14ac:dyDescent="0.25">
      <c r="B17" s="93"/>
      <c r="C17" s="93"/>
      <c r="D17" s="93"/>
      <c r="E17" s="93"/>
      <c r="F17" s="93"/>
      <c r="G17" s="93"/>
    </row>
    <row r="18" spans="2:13" x14ac:dyDescent="0.25">
      <c r="B18" s="93"/>
      <c r="C18" s="93"/>
      <c r="D18" s="93"/>
      <c r="E18" s="93"/>
      <c r="F18" s="93"/>
      <c r="G18" s="93"/>
    </row>
    <row r="19" spans="2:13" x14ac:dyDescent="0.25">
      <c r="B19" s="93"/>
      <c r="C19" s="93"/>
      <c r="D19" s="93"/>
      <c r="E19" s="93"/>
      <c r="F19" s="93"/>
      <c r="G19" s="93"/>
    </row>
    <row r="20" spans="2:13" x14ac:dyDescent="0.25">
      <c r="B20" s="93"/>
      <c r="C20" s="93"/>
      <c r="D20" s="93"/>
      <c r="E20" s="93"/>
      <c r="F20" s="93"/>
      <c r="G20" s="93"/>
    </row>
    <row r="24" spans="2:13" x14ac:dyDescent="0.25">
      <c r="I24" s="380"/>
      <c r="J24" s="380"/>
      <c r="K24" s="380"/>
      <c r="L24" s="380"/>
      <c r="M24" s="380"/>
    </row>
    <row r="25" spans="2:13" x14ac:dyDescent="0.25">
      <c r="I25" s="380"/>
      <c r="J25" s="380"/>
      <c r="K25" s="380"/>
      <c r="L25" s="380"/>
      <c r="M25" s="380"/>
    </row>
    <row r="26" spans="2:13" ht="14.65" customHeight="1" x14ac:dyDescent="0.25"/>
  </sheetData>
  <mergeCells count="5">
    <mergeCell ref="A1:F1"/>
    <mergeCell ref="B2:F2"/>
    <mergeCell ref="B3:C3"/>
    <mergeCell ref="E3:F3"/>
    <mergeCell ref="I24:M25"/>
  </mergeCells>
  <pageMargins left="0.7" right="0.7" top="0.75" bottom="0.75" header="0.3" footer="0.3"/>
  <pageSetup scale="68"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22B7-C323-4B39-8753-71339B105DC5}">
  <sheetPr>
    <pageSetUpPr fitToPage="1"/>
  </sheetPr>
  <dimension ref="A1:D17"/>
  <sheetViews>
    <sheetView showGridLines="0" view="pageLayout" zoomScaleNormal="120" workbookViewId="0">
      <selection activeCell="G8" sqref="G8"/>
    </sheetView>
  </sheetViews>
  <sheetFormatPr defaultColWidth="9.140625" defaultRowHeight="15" x14ac:dyDescent="0.25"/>
  <cols>
    <col min="1" max="1" width="15.28515625" customWidth="1"/>
    <col min="2" max="2" width="14.5703125" customWidth="1"/>
    <col min="3" max="3" width="15.28515625" customWidth="1"/>
    <col min="4" max="4" width="15.7109375" customWidth="1"/>
  </cols>
  <sheetData>
    <row r="1" spans="1:4" x14ac:dyDescent="0.25">
      <c r="A1" s="355" t="s">
        <v>303</v>
      </c>
      <c r="B1" s="355"/>
      <c r="C1" s="355"/>
      <c r="D1" s="355"/>
    </row>
    <row r="2" spans="1:4" x14ac:dyDescent="0.25">
      <c r="A2" s="48"/>
      <c r="B2" s="374" t="s">
        <v>149</v>
      </c>
      <c r="C2" s="374"/>
      <c r="D2" s="374"/>
    </row>
    <row r="3" spans="1:4" ht="45" x14ac:dyDescent="0.25">
      <c r="A3" s="60" t="s">
        <v>161</v>
      </c>
      <c r="B3" s="51" t="s">
        <v>92</v>
      </c>
      <c r="C3" s="51" t="s">
        <v>13</v>
      </c>
      <c r="D3" s="51" t="s">
        <v>14</v>
      </c>
    </row>
    <row r="4" spans="1:4" x14ac:dyDescent="0.25">
      <c r="A4" s="77" t="s">
        <v>162</v>
      </c>
      <c r="B4" s="78">
        <v>22.619397418994698</v>
      </c>
      <c r="C4" s="78">
        <v>32.681291603567459</v>
      </c>
      <c r="D4" s="78">
        <v>18.005545723990686</v>
      </c>
    </row>
    <row r="5" spans="1:4" x14ac:dyDescent="0.25">
      <c r="A5" s="79" t="s">
        <v>163</v>
      </c>
      <c r="B5" s="80">
        <v>47.518439987204061</v>
      </c>
      <c r="C5" s="80">
        <v>43.16149714264823</v>
      </c>
      <c r="D5" s="80">
        <v>49.516303188668758</v>
      </c>
    </row>
    <row r="6" spans="1:4" x14ac:dyDescent="0.25">
      <c r="A6" s="81" t="s">
        <v>164</v>
      </c>
      <c r="B6" s="82">
        <v>11.330655750636826</v>
      </c>
      <c r="C6" s="82">
        <v>8.3637802884948425</v>
      </c>
      <c r="D6" s="82">
        <v>12.691107682327541</v>
      </c>
    </row>
    <row r="7" spans="1:4" x14ac:dyDescent="0.25">
      <c r="A7" s="83" t="s">
        <v>165</v>
      </c>
      <c r="B7" s="84">
        <v>3.6886564202103034</v>
      </c>
      <c r="C7" s="84">
        <v>2.8524788903018705</v>
      </c>
      <c r="D7" s="84">
        <v>4.0720831431435958</v>
      </c>
    </row>
    <row r="8" spans="1:4" x14ac:dyDescent="0.25">
      <c r="A8" s="85" t="s">
        <v>166</v>
      </c>
      <c r="B8" s="86">
        <v>14.842850422954113</v>
      </c>
      <c r="C8" s="86">
        <v>12.940952074987603</v>
      </c>
      <c r="D8" s="86">
        <v>15.71496026186942</v>
      </c>
    </row>
    <row r="9" spans="1:4" x14ac:dyDescent="0.25">
      <c r="A9" s="94" t="s">
        <v>167</v>
      </c>
    </row>
    <row r="12" spans="1:4" x14ac:dyDescent="0.25">
      <c r="B12" s="91"/>
    </row>
    <row r="13" spans="1:4" x14ac:dyDescent="0.25">
      <c r="B13" s="93"/>
    </row>
    <row r="14" spans="1:4" x14ac:dyDescent="0.25">
      <c r="B14" s="93"/>
    </row>
    <row r="15" spans="1:4" x14ac:dyDescent="0.25">
      <c r="B15" s="93"/>
    </row>
    <row r="16" spans="1:4" x14ac:dyDescent="0.25">
      <c r="B16" s="93"/>
    </row>
    <row r="17" spans="2:2" x14ac:dyDescent="0.25">
      <c r="B17" s="93"/>
    </row>
  </sheetData>
  <mergeCells count="2">
    <mergeCell ref="A1:D1"/>
    <mergeCell ref="B2:D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5991E-3569-4832-8890-CEE2B4178F64}">
  <sheetPr>
    <pageSetUpPr fitToPage="1"/>
  </sheetPr>
  <dimension ref="A1:C7"/>
  <sheetViews>
    <sheetView showGridLines="0" view="pageLayout" zoomScaleNormal="100" workbookViewId="0">
      <selection activeCell="E9" sqref="E9"/>
    </sheetView>
  </sheetViews>
  <sheetFormatPr defaultColWidth="9.28515625" defaultRowHeight="15" x14ac:dyDescent="0.25"/>
  <cols>
    <col min="1" max="1" width="29.7109375" customWidth="1"/>
    <col min="2" max="2" width="11.85546875" customWidth="1"/>
    <col min="3" max="3" width="14.140625" customWidth="1"/>
  </cols>
  <sheetData>
    <row r="1" spans="1:3" x14ac:dyDescent="0.25">
      <c r="A1" s="381" t="s">
        <v>304</v>
      </c>
      <c r="B1" s="382"/>
      <c r="C1" s="382"/>
    </row>
    <row r="2" spans="1:3" s="92" customFormat="1" ht="28.15" customHeight="1" x14ac:dyDescent="0.25">
      <c r="A2" s="383" t="s">
        <v>168</v>
      </c>
      <c r="B2" s="385" t="s">
        <v>169</v>
      </c>
      <c r="C2" s="361"/>
    </row>
    <row r="3" spans="1:3" s="92" customFormat="1" ht="28.9" customHeight="1" x14ac:dyDescent="0.25">
      <c r="A3" s="384"/>
      <c r="B3" s="95" t="s">
        <v>170</v>
      </c>
      <c r="C3" s="95" t="s">
        <v>171</v>
      </c>
    </row>
    <row r="4" spans="1:3" x14ac:dyDescent="0.25">
      <c r="A4" s="5" t="s">
        <v>172</v>
      </c>
      <c r="B4" s="96">
        <v>3.1675509333932346</v>
      </c>
      <c r="C4" s="96">
        <v>3.2161250695887351</v>
      </c>
    </row>
    <row r="5" spans="1:3" x14ac:dyDescent="0.25">
      <c r="A5" s="5" t="s">
        <v>173</v>
      </c>
      <c r="B5" s="96">
        <v>2.0201904502566581</v>
      </c>
      <c r="C5" s="96">
        <v>2.1593270053089655</v>
      </c>
    </row>
    <row r="6" spans="1:3" x14ac:dyDescent="0.25">
      <c r="A6" s="5" t="s">
        <v>174</v>
      </c>
      <c r="B6" s="96">
        <v>1.1473604831365767</v>
      </c>
      <c r="C6" s="96">
        <v>1.0567980642797694</v>
      </c>
    </row>
    <row r="7" spans="1:3" x14ac:dyDescent="0.25">
      <c r="C7" s="97"/>
    </row>
  </sheetData>
  <mergeCells count="3">
    <mergeCell ref="A1:C1"/>
    <mergeCell ref="A2:A3"/>
    <mergeCell ref="B2:C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93698-7763-4DC0-95C1-FC831945889A}">
  <sheetPr>
    <pageSetUpPr fitToPage="1"/>
  </sheetPr>
  <dimension ref="A1:U21"/>
  <sheetViews>
    <sheetView showGridLines="0" view="pageLayout" zoomScale="70" zoomScaleNormal="90" zoomScalePageLayoutView="70" workbookViewId="0">
      <selection activeCell="L6" sqref="L6"/>
    </sheetView>
  </sheetViews>
  <sheetFormatPr defaultColWidth="9.28515625" defaultRowHeight="15" x14ac:dyDescent="0.25"/>
  <cols>
    <col min="1" max="1" width="12.5703125" customWidth="1"/>
    <col min="2" max="2" width="9.140625" customWidth="1"/>
    <col min="3" max="3" width="16.140625" customWidth="1"/>
    <col min="4" max="4" width="10.5703125" customWidth="1"/>
    <col min="5" max="10" width="8.7109375" customWidth="1"/>
    <col min="12" max="15" width="9.28515625" customWidth="1"/>
    <col min="16" max="21" width="9.28515625" style="99" customWidth="1"/>
    <col min="22" max="23" width="9.28515625" customWidth="1"/>
    <col min="25" max="25" width="26.5703125" bestFit="1" customWidth="1"/>
  </cols>
  <sheetData>
    <row r="1" spans="1:21" x14ac:dyDescent="0.25">
      <c r="A1" s="352" t="s">
        <v>305</v>
      </c>
      <c r="B1" s="353"/>
      <c r="C1" s="353"/>
      <c r="D1" s="353"/>
      <c r="E1" s="353"/>
      <c r="F1" s="353"/>
      <c r="G1" s="353"/>
      <c r="H1" s="353"/>
      <c r="I1" s="353"/>
      <c r="J1" s="353"/>
      <c r="P1" s="395"/>
      <c r="Q1" s="395"/>
      <c r="R1" s="395"/>
      <c r="S1" s="395"/>
      <c r="T1" s="395"/>
      <c r="U1" s="395"/>
    </row>
    <row r="2" spans="1:21" x14ac:dyDescent="0.25">
      <c r="A2" s="98"/>
      <c r="B2" s="386" t="s">
        <v>170</v>
      </c>
      <c r="C2" s="387"/>
      <c r="D2" s="386" t="s">
        <v>72</v>
      </c>
      <c r="E2" s="386"/>
      <c r="F2" s="386"/>
      <c r="G2" s="386"/>
      <c r="H2" s="386"/>
      <c r="I2" s="386"/>
      <c r="J2" s="386"/>
    </row>
    <row r="3" spans="1:21" ht="18" customHeight="1" x14ac:dyDescent="0.25">
      <c r="A3" s="372"/>
      <c r="B3" s="388" t="s">
        <v>180</v>
      </c>
      <c r="C3" s="390" t="s">
        <v>181</v>
      </c>
      <c r="D3" s="388" t="s">
        <v>180</v>
      </c>
      <c r="E3" s="392" t="s">
        <v>181</v>
      </c>
      <c r="F3" s="393"/>
      <c r="G3" s="393"/>
      <c r="H3" s="393"/>
      <c r="I3" s="393"/>
      <c r="J3" s="394"/>
      <c r="K3" s="100"/>
      <c r="O3" s="101"/>
      <c r="P3" s="102"/>
      <c r="Q3" s="102"/>
      <c r="R3" s="102"/>
      <c r="S3" s="102"/>
      <c r="T3" s="102"/>
      <c r="U3" s="102"/>
    </row>
    <row r="4" spans="1:21" ht="24" customHeight="1" x14ac:dyDescent="0.25">
      <c r="A4" s="373"/>
      <c r="B4" s="389"/>
      <c r="C4" s="391"/>
      <c r="D4" s="389"/>
      <c r="E4" s="104" t="s">
        <v>182</v>
      </c>
      <c r="F4" s="51" t="s">
        <v>130</v>
      </c>
      <c r="G4" s="51" t="s">
        <v>131</v>
      </c>
      <c r="H4" s="51" t="s">
        <v>132</v>
      </c>
      <c r="I4" s="51" t="s">
        <v>133</v>
      </c>
      <c r="J4" s="51" t="s">
        <v>134</v>
      </c>
      <c r="O4" s="101"/>
      <c r="P4" s="102"/>
      <c r="Q4" s="102"/>
      <c r="R4" s="102"/>
      <c r="S4" s="102"/>
      <c r="T4" s="102"/>
      <c r="U4" s="102"/>
    </row>
    <row r="5" spans="1:21" x14ac:dyDescent="0.25">
      <c r="A5" s="105" t="s">
        <v>175</v>
      </c>
      <c r="B5" s="106">
        <v>61.45270742120173</v>
      </c>
      <c r="C5" s="146">
        <v>40.860419432179242</v>
      </c>
      <c r="D5" s="106">
        <v>79.469517700056443</v>
      </c>
      <c r="E5" s="106">
        <v>36.563126893694232</v>
      </c>
      <c r="F5" s="106">
        <v>53.649851873425739</v>
      </c>
      <c r="G5" s="106">
        <v>51.665220766007238</v>
      </c>
      <c r="H5" s="106">
        <v>39.839350414679544</v>
      </c>
      <c r="I5" s="106">
        <v>35.885695551664298</v>
      </c>
      <c r="J5" s="106">
        <v>21.999470340271881</v>
      </c>
      <c r="O5" s="101"/>
      <c r="P5" s="102"/>
      <c r="Q5" s="102"/>
      <c r="R5" s="102"/>
      <c r="S5" s="102"/>
      <c r="T5" s="102"/>
      <c r="U5" s="102"/>
    </row>
    <row r="6" spans="1:21" x14ac:dyDescent="0.25">
      <c r="A6" s="105" t="s">
        <v>176</v>
      </c>
      <c r="B6" s="106">
        <v>59.685214545980159</v>
      </c>
      <c r="C6" s="146">
        <v>35.367947701176853</v>
      </c>
      <c r="D6" s="106">
        <v>77.553408854565902</v>
      </c>
      <c r="E6" s="106">
        <v>25.799308447088489</v>
      </c>
      <c r="F6" s="106">
        <v>36.406902518844547</v>
      </c>
      <c r="G6" s="106">
        <v>32.598058142547877</v>
      </c>
      <c r="H6" s="106">
        <v>29.91408365447522</v>
      </c>
      <c r="I6" s="106">
        <v>27.01478526000615</v>
      </c>
      <c r="J6" s="106">
        <v>14.916932045983094</v>
      </c>
      <c r="O6" s="101"/>
      <c r="P6" s="102"/>
      <c r="Q6" s="102"/>
      <c r="R6" s="102"/>
      <c r="S6" s="102"/>
      <c r="T6" s="102"/>
      <c r="U6" s="102"/>
    </row>
    <row r="7" spans="1:21" x14ac:dyDescent="0.25">
      <c r="A7" s="105" t="s">
        <v>177</v>
      </c>
      <c r="B7" s="106">
        <v>48.212009474738075</v>
      </c>
      <c r="C7" s="146">
        <v>33.809622402519516</v>
      </c>
      <c r="D7" s="106">
        <v>64.105097528772504</v>
      </c>
      <c r="E7" s="106">
        <v>17.562649113602866</v>
      </c>
      <c r="F7" s="106">
        <v>30.352964650951648</v>
      </c>
      <c r="G7" s="106">
        <v>24.802371517002452</v>
      </c>
      <c r="H7" s="106">
        <v>13.948546309391665</v>
      </c>
      <c r="I7" s="106">
        <v>16.962793305018558</v>
      </c>
      <c r="J7" s="106">
        <v>12.138989187759892</v>
      </c>
      <c r="O7" s="101"/>
      <c r="P7" s="102"/>
      <c r="Q7" s="102"/>
      <c r="R7" s="102"/>
      <c r="S7" s="102"/>
      <c r="T7" s="102"/>
      <c r="U7" s="102"/>
    </row>
    <row r="8" spans="1:21" x14ac:dyDescent="0.25">
      <c r="A8" s="105" t="s">
        <v>178</v>
      </c>
      <c r="B8" s="106">
        <v>49.440740246891274</v>
      </c>
      <c r="C8" s="146">
        <v>59.001952161100249</v>
      </c>
      <c r="D8" s="106">
        <v>56.036565975773904</v>
      </c>
      <c r="E8" s="106">
        <v>61.681526553156971</v>
      </c>
      <c r="F8" s="106">
        <v>74.685482587241054</v>
      </c>
      <c r="G8" s="106">
        <v>69.667048199038518</v>
      </c>
      <c r="H8" s="106">
        <v>57.662082477380757</v>
      </c>
      <c r="I8" s="106">
        <v>60.734400850957826</v>
      </c>
      <c r="J8" s="106">
        <v>57.001353713977409</v>
      </c>
    </row>
    <row r="9" spans="1:21" x14ac:dyDescent="0.25">
      <c r="A9" s="105" t="s">
        <v>179</v>
      </c>
      <c r="B9" s="106">
        <v>39.448884788692425</v>
      </c>
      <c r="C9" s="146">
        <v>30.934423077406894</v>
      </c>
      <c r="D9" s="106">
        <v>44.447916899704751</v>
      </c>
      <c r="E9" s="106">
        <v>24.280687951010766</v>
      </c>
      <c r="F9" s="106">
        <v>26.948583098384333</v>
      </c>
      <c r="G9" s="106">
        <v>28.032874054799077</v>
      </c>
      <c r="H9" s="106">
        <v>17.96583079500386</v>
      </c>
      <c r="I9" s="106">
        <v>27.963863590300978</v>
      </c>
      <c r="J9" s="106">
        <v>21.799233535727812</v>
      </c>
    </row>
    <row r="10" spans="1:21" x14ac:dyDescent="0.25">
      <c r="A10" s="107" t="s">
        <v>183</v>
      </c>
    </row>
    <row r="12" spans="1:21" ht="14.65" customHeight="1" x14ac:dyDescent="0.25"/>
    <row r="14" spans="1:21" x14ac:dyDescent="0.25">
      <c r="D14" s="92"/>
      <c r="E14" s="92"/>
      <c r="F14" s="92"/>
      <c r="G14" s="108"/>
      <c r="H14" s="108"/>
      <c r="I14" s="108"/>
      <c r="J14" s="108"/>
    </row>
    <row r="15" spans="1:21" ht="14.65" customHeight="1" x14ac:dyDescent="0.25">
      <c r="D15" s="109"/>
      <c r="E15" s="110"/>
      <c r="F15" s="110"/>
      <c r="G15" s="110"/>
      <c r="H15" s="110"/>
      <c r="I15" s="110"/>
      <c r="J15" s="110"/>
    </row>
    <row r="16" spans="1:21" x14ac:dyDescent="0.25">
      <c r="C16" s="111"/>
      <c r="D16" s="110"/>
      <c r="E16" s="112"/>
      <c r="F16" s="112"/>
      <c r="G16" s="112"/>
      <c r="H16" s="112"/>
      <c r="I16" s="112"/>
      <c r="J16" s="112"/>
    </row>
    <row r="17" spans="3:5" x14ac:dyDescent="0.25">
      <c r="C17" s="111"/>
      <c r="D17" s="113"/>
      <c r="E17" s="113"/>
    </row>
    <row r="18" spans="3:5" x14ac:dyDescent="0.25">
      <c r="C18" s="111"/>
      <c r="D18" s="113"/>
      <c r="E18" s="113"/>
    </row>
    <row r="19" spans="3:5" x14ac:dyDescent="0.25">
      <c r="C19" s="111"/>
      <c r="D19" s="113"/>
      <c r="E19" s="113"/>
    </row>
    <row r="20" spans="3:5" x14ac:dyDescent="0.25">
      <c r="C20" s="111"/>
      <c r="D20" s="113"/>
      <c r="E20" s="113"/>
    </row>
    <row r="21" spans="3:5" x14ac:dyDescent="0.25">
      <c r="C21" s="111"/>
      <c r="D21" s="113"/>
      <c r="E21" s="113"/>
    </row>
  </sheetData>
  <mergeCells count="10">
    <mergeCell ref="A1:J1"/>
    <mergeCell ref="P1:R1"/>
    <mergeCell ref="S1:U1"/>
    <mergeCell ref="B2:C2"/>
    <mergeCell ref="D2:J2"/>
    <mergeCell ref="A3:A4"/>
    <mergeCell ref="B3:B4"/>
    <mergeCell ref="C3:C4"/>
    <mergeCell ref="D3:D4"/>
    <mergeCell ref="E3:J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2A23D-BA17-42B9-AD66-1221C33164D8}">
  <sheetPr>
    <pageSetUpPr fitToPage="1"/>
  </sheetPr>
  <dimension ref="A1:K10"/>
  <sheetViews>
    <sheetView showGridLines="0" view="pageLayout" zoomScaleNormal="100" workbookViewId="0">
      <selection activeCell="E6" sqref="E6"/>
    </sheetView>
  </sheetViews>
  <sheetFormatPr defaultColWidth="9.28515625" defaultRowHeight="15" x14ac:dyDescent="0.25"/>
  <cols>
    <col min="1" max="1" width="32" customWidth="1"/>
    <col min="2" max="11" width="6.7109375" customWidth="1"/>
  </cols>
  <sheetData>
    <row r="1" spans="1:11" x14ac:dyDescent="0.25">
      <c r="A1" s="352" t="s">
        <v>306</v>
      </c>
      <c r="B1" s="353"/>
      <c r="C1" s="353"/>
      <c r="D1" s="353"/>
      <c r="E1" s="353"/>
      <c r="F1" s="353"/>
      <c r="G1" s="353"/>
      <c r="H1" s="353"/>
      <c r="I1" s="353"/>
      <c r="J1" s="353"/>
      <c r="K1" s="353"/>
    </row>
    <row r="2" spans="1:11" x14ac:dyDescent="0.25">
      <c r="A2" s="51"/>
      <c r="B2" s="396" t="s">
        <v>175</v>
      </c>
      <c r="C2" s="397"/>
      <c r="D2" s="396" t="s">
        <v>176</v>
      </c>
      <c r="E2" s="397"/>
      <c r="F2" s="396" t="s">
        <v>177</v>
      </c>
      <c r="G2" s="397"/>
      <c r="H2" s="396" t="s">
        <v>178</v>
      </c>
      <c r="I2" s="397"/>
      <c r="J2" s="396" t="s">
        <v>179</v>
      </c>
      <c r="K2" s="397"/>
    </row>
    <row r="3" spans="1:11" x14ac:dyDescent="0.25">
      <c r="A3" s="51"/>
      <c r="B3" s="114" t="s">
        <v>184</v>
      </c>
      <c r="C3" s="114" t="s">
        <v>185</v>
      </c>
      <c r="D3" s="114" t="s">
        <v>184</v>
      </c>
      <c r="E3" s="114" t="s">
        <v>185</v>
      </c>
      <c r="F3" s="114" t="s">
        <v>184</v>
      </c>
      <c r="G3" s="114" t="s">
        <v>185</v>
      </c>
      <c r="H3" s="114" t="s">
        <v>184</v>
      </c>
      <c r="I3" s="114" t="s">
        <v>185</v>
      </c>
      <c r="J3" s="114" t="s">
        <v>184</v>
      </c>
      <c r="K3" s="114" t="s">
        <v>185</v>
      </c>
    </row>
    <row r="4" spans="1:11" x14ac:dyDescent="0.25">
      <c r="A4" s="5" t="s">
        <v>186</v>
      </c>
      <c r="B4" s="115">
        <v>3.5043017840014108</v>
      </c>
      <c r="C4" s="115">
        <v>8.3465429968500177E-2</v>
      </c>
      <c r="D4" s="115">
        <v>1.0249973154265117</v>
      </c>
      <c r="E4" s="115">
        <v>0.305067241626226</v>
      </c>
      <c r="F4" s="115">
        <v>4.3111294336484844</v>
      </c>
      <c r="G4" s="115">
        <v>1.395298186291035</v>
      </c>
      <c r="H4" s="115">
        <v>9.2453250552879922</v>
      </c>
      <c r="I4" s="115">
        <v>9.0927067253650886</v>
      </c>
      <c r="J4" s="115">
        <v>1.8875356862861095</v>
      </c>
      <c r="K4" s="115">
        <v>2.6273359267525396</v>
      </c>
    </row>
    <row r="5" spans="1:11" x14ac:dyDescent="0.25">
      <c r="A5" s="5" t="s">
        <v>187</v>
      </c>
      <c r="B5" s="115">
        <v>9.7221771250307771</v>
      </c>
      <c r="C5" s="115">
        <v>0.53213994406806897</v>
      </c>
      <c r="D5" s="115">
        <v>9.1888497157206928</v>
      </c>
      <c r="E5" s="115">
        <v>0.82399396879972109</v>
      </c>
      <c r="F5" s="115">
        <v>11.836105675458478</v>
      </c>
      <c r="G5" s="115">
        <v>0.95267937681835546</v>
      </c>
      <c r="H5" s="115">
        <v>8.3444845893620521</v>
      </c>
      <c r="I5" s="115">
        <v>0.53466010031648381</v>
      </c>
      <c r="J5" s="115">
        <v>9.4916257106141355</v>
      </c>
      <c r="K5" s="115">
        <v>0.59434794238079647</v>
      </c>
    </row>
    <row r="6" spans="1:11" x14ac:dyDescent="0.25">
      <c r="A6" s="5" t="s">
        <v>188</v>
      </c>
      <c r="B6" s="115">
        <v>1.6737997510960898</v>
      </c>
      <c r="C6" s="115">
        <v>0.50260052936945987</v>
      </c>
      <c r="D6" s="115">
        <v>3.0937014494627406</v>
      </c>
      <c r="E6" s="115">
        <v>0.33046271958547851</v>
      </c>
      <c r="F6" s="115">
        <v>0.5933058622594255</v>
      </c>
      <c r="G6" s="115">
        <v>1.3898102988140792</v>
      </c>
      <c r="H6" s="115">
        <v>3.3238286454136126</v>
      </c>
      <c r="I6" s="115">
        <v>0.77479443736455955</v>
      </c>
      <c r="J6" s="115">
        <v>1.6359058517356775</v>
      </c>
      <c r="K6" s="115">
        <v>4.8187741291402935</v>
      </c>
    </row>
    <row r="7" spans="1:11" x14ac:dyDescent="0.25">
      <c r="A7" s="5" t="s">
        <v>189</v>
      </c>
      <c r="B7" s="115">
        <v>6.2231324182847985</v>
      </c>
      <c r="C7" s="115">
        <v>5.0382016292408691</v>
      </c>
      <c r="D7" s="115">
        <v>8.1160783793628148</v>
      </c>
      <c r="E7" s="115">
        <v>3.9674345807921361</v>
      </c>
      <c r="F7" s="115">
        <v>11.04849863033292</v>
      </c>
      <c r="G7" s="115">
        <v>3.3290255749124014</v>
      </c>
      <c r="H7" s="115">
        <v>7.3092202027615443</v>
      </c>
      <c r="I7" s="115">
        <v>1.0328341582736733</v>
      </c>
      <c r="J7" s="115">
        <v>6.716392252268367</v>
      </c>
      <c r="K7" s="115">
        <v>1.641841989335731</v>
      </c>
    </row>
    <row r="8" spans="1:11" x14ac:dyDescent="0.25">
      <c r="A8" s="5" t="s">
        <v>190</v>
      </c>
      <c r="B8" s="115">
        <v>16.98071769257432</v>
      </c>
      <c r="C8" s="115">
        <v>33.435359414136485</v>
      </c>
      <c r="D8" s="115">
        <v>5.6587441042181217</v>
      </c>
      <c r="E8" s="115">
        <v>23.085105305541358</v>
      </c>
      <c r="F8" s="115">
        <v>7.3167067039326659</v>
      </c>
      <c r="G8" s="115">
        <v>14.082505795646707</v>
      </c>
      <c r="H8" s="115">
        <v>17.500196363195435</v>
      </c>
      <c r="I8" s="115">
        <v>40.662582416325328</v>
      </c>
      <c r="J8" s="115">
        <v>3.5976100218955893</v>
      </c>
      <c r="K8" s="115">
        <v>23.885238802040966</v>
      </c>
    </row>
    <row r="9" spans="1:11" x14ac:dyDescent="0.25">
      <c r="A9" s="5" t="s">
        <v>191</v>
      </c>
      <c r="B9" s="115">
        <v>88.705532869201676</v>
      </c>
      <c r="C9" s="115">
        <v>87.678847310561238</v>
      </c>
      <c r="D9" s="115">
        <v>89.810203904612692</v>
      </c>
      <c r="E9" s="115">
        <v>89.587051208693708</v>
      </c>
      <c r="F9" s="115">
        <v>83.541656286325534</v>
      </c>
      <c r="G9" s="115">
        <v>92.625365102287944</v>
      </c>
      <c r="H9" s="115">
        <v>84.140128680358998</v>
      </c>
      <c r="I9" s="115">
        <v>80.154252534113127</v>
      </c>
      <c r="J9" s="115">
        <v>85.079434443237858</v>
      </c>
      <c r="K9" s="115">
        <v>86.94620952246936</v>
      </c>
    </row>
    <row r="10" spans="1:11" x14ac:dyDescent="0.25">
      <c r="A10" s="116" t="s">
        <v>192</v>
      </c>
    </row>
  </sheetData>
  <mergeCells count="6">
    <mergeCell ref="A1:K1"/>
    <mergeCell ref="B2:C2"/>
    <mergeCell ref="D2:E2"/>
    <mergeCell ref="F2:G2"/>
    <mergeCell ref="H2:I2"/>
    <mergeCell ref="J2:K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A679-7CFF-4CCE-9136-970624C644A9}">
  <sheetPr>
    <pageSetUpPr fitToPage="1"/>
  </sheetPr>
  <dimension ref="A1:C14"/>
  <sheetViews>
    <sheetView showGridLines="0" view="pageLayout" zoomScaleNormal="100" workbookViewId="0">
      <selection activeCell="D4" sqref="D4"/>
    </sheetView>
  </sheetViews>
  <sheetFormatPr defaultColWidth="9.28515625" defaultRowHeight="15" x14ac:dyDescent="0.25"/>
  <cols>
    <col min="1" max="1" width="44.7109375" bestFit="1" customWidth="1"/>
    <col min="2" max="2" width="12.7109375" customWidth="1"/>
    <col min="3" max="3" width="16.42578125" customWidth="1"/>
  </cols>
  <sheetData>
    <row r="1" spans="1:3" x14ac:dyDescent="0.25">
      <c r="A1" s="355" t="s">
        <v>307</v>
      </c>
      <c r="B1" s="355"/>
      <c r="C1" s="355"/>
    </row>
    <row r="2" spans="1:3" ht="45" x14ac:dyDescent="0.25">
      <c r="A2" s="64"/>
      <c r="B2" s="51" t="s">
        <v>193</v>
      </c>
      <c r="C2" s="51" t="s">
        <v>194</v>
      </c>
    </row>
    <row r="3" spans="1:3" x14ac:dyDescent="0.25">
      <c r="A3" s="398" t="s">
        <v>195</v>
      </c>
      <c r="B3" s="398"/>
      <c r="C3" s="399"/>
    </row>
    <row r="4" spans="1:3" x14ac:dyDescent="0.25">
      <c r="A4" s="5" t="s">
        <v>196</v>
      </c>
      <c r="B4" s="117">
        <v>34.274138915195572</v>
      </c>
      <c r="C4" s="106">
        <v>100</v>
      </c>
    </row>
    <row r="5" spans="1:3" x14ac:dyDescent="0.25">
      <c r="A5" s="5" t="s">
        <v>197</v>
      </c>
      <c r="B5" s="106">
        <v>25.504381612337436</v>
      </c>
      <c r="C5" s="117">
        <v>74.41290261279174</v>
      </c>
    </row>
    <row r="6" spans="1:3" x14ac:dyDescent="0.25">
      <c r="A6" s="5" t="s">
        <v>198</v>
      </c>
      <c r="B6" s="106">
        <v>8.7697573028581353</v>
      </c>
      <c r="C6" s="117">
        <v>25.587097387208264</v>
      </c>
    </row>
    <row r="7" spans="1:3" x14ac:dyDescent="0.25">
      <c r="A7" s="398" t="s">
        <v>199</v>
      </c>
      <c r="B7" s="398"/>
      <c r="C7" s="399"/>
    </row>
    <row r="8" spans="1:3" x14ac:dyDescent="0.25">
      <c r="A8" s="5" t="s">
        <v>196</v>
      </c>
      <c r="B8" s="117">
        <v>35.129720235866436</v>
      </c>
      <c r="C8" s="106">
        <v>100</v>
      </c>
    </row>
    <row r="9" spans="1:3" x14ac:dyDescent="0.25">
      <c r="A9" s="5" t="s">
        <v>197</v>
      </c>
      <c r="B9" s="106">
        <v>30.083098361704113</v>
      </c>
      <c r="C9" s="117">
        <v>85.634323756982653</v>
      </c>
    </row>
    <row r="10" spans="1:3" x14ac:dyDescent="0.25">
      <c r="A10" s="5" t="s">
        <v>198</v>
      </c>
      <c r="B10" s="106">
        <v>5.0466218741623239</v>
      </c>
      <c r="C10" s="117">
        <v>14.365676243017351</v>
      </c>
    </row>
    <row r="11" spans="1:3" x14ac:dyDescent="0.25">
      <c r="A11" s="398" t="s">
        <v>200</v>
      </c>
      <c r="B11" s="398"/>
      <c r="C11" s="399"/>
    </row>
    <row r="12" spans="1:3" x14ac:dyDescent="0.25">
      <c r="A12" s="5" t="s">
        <v>196</v>
      </c>
      <c r="B12" s="117">
        <v>39.737496874015001</v>
      </c>
      <c r="C12" s="106">
        <v>100</v>
      </c>
    </row>
    <row r="13" spans="1:3" x14ac:dyDescent="0.25">
      <c r="A13" s="5" t="s">
        <v>197</v>
      </c>
      <c r="B13" s="106">
        <v>34.328094639293866</v>
      </c>
      <c r="C13" s="117">
        <v>86.387159080826677</v>
      </c>
    </row>
    <row r="14" spans="1:3" x14ac:dyDescent="0.25">
      <c r="A14" s="5" t="s">
        <v>198</v>
      </c>
      <c r="B14" s="106">
        <v>5.4094022347211368</v>
      </c>
      <c r="C14" s="117">
        <v>13.612840919173328</v>
      </c>
    </row>
  </sheetData>
  <mergeCells count="4">
    <mergeCell ref="A1:C1"/>
    <mergeCell ref="A3:C3"/>
    <mergeCell ref="A7:C7"/>
    <mergeCell ref="A11:C11"/>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1543-A445-40B8-8731-A52901AEE0BC}">
  <sheetPr>
    <pageSetUpPr fitToPage="1"/>
  </sheetPr>
  <dimension ref="A1:D10"/>
  <sheetViews>
    <sheetView showGridLines="0" view="pageLayout" zoomScaleNormal="100" workbookViewId="0">
      <selection activeCell="E3" sqref="E3"/>
    </sheetView>
  </sheetViews>
  <sheetFormatPr defaultColWidth="9.28515625" defaultRowHeight="15" x14ac:dyDescent="0.25"/>
  <cols>
    <col min="1" max="1" width="40.7109375" customWidth="1"/>
    <col min="2" max="2" width="12.5703125" customWidth="1"/>
    <col min="3" max="3" width="11.7109375" customWidth="1"/>
    <col min="4" max="4" width="12.28515625" customWidth="1"/>
  </cols>
  <sheetData>
    <row r="1" spans="1:4" ht="28.9" customHeight="1" x14ac:dyDescent="0.25">
      <c r="A1" s="400" t="s">
        <v>308</v>
      </c>
      <c r="B1" s="401"/>
      <c r="C1" s="401"/>
      <c r="D1" s="401"/>
    </row>
    <row r="2" spans="1:4" ht="30" x14ac:dyDescent="0.25">
      <c r="A2" s="118" t="s">
        <v>201</v>
      </c>
      <c r="B2" s="95" t="s">
        <v>202</v>
      </c>
      <c r="C2" s="95" t="s">
        <v>203</v>
      </c>
      <c r="D2" s="95" t="s">
        <v>204</v>
      </c>
    </row>
    <row r="3" spans="1:4" x14ac:dyDescent="0.25">
      <c r="A3" s="5" t="s">
        <v>205</v>
      </c>
      <c r="B3" s="115">
        <v>55.419460597437102</v>
      </c>
      <c r="C3" s="115">
        <v>69.996106029432795</v>
      </c>
      <c r="D3" s="115">
        <v>78.405951003553611</v>
      </c>
    </row>
    <row r="4" spans="1:4" x14ac:dyDescent="0.25">
      <c r="A4" s="5" t="s">
        <v>206</v>
      </c>
      <c r="B4" s="115">
        <v>3.5715325152962443</v>
      </c>
      <c r="C4" s="115">
        <v>9.434804247918759</v>
      </c>
      <c r="D4" s="115">
        <v>4.4780056857927262</v>
      </c>
    </row>
    <row r="5" spans="1:4" x14ac:dyDescent="0.25">
      <c r="A5" s="5" t="s">
        <v>207</v>
      </c>
      <c r="B5" s="115">
        <v>1.2868375798553171</v>
      </c>
      <c r="C5" s="115">
        <v>0</v>
      </c>
      <c r="D5" s="115">
        <v>0</v>
      </c>
    </row>
    <row r="6" spans="1:4" x14ac:dyDescent="0.25">
      <c r="A6" s="5" t="s">
        <v>208</v>
      </c>
      <c r="B6" s="115">
        <v>23.774384448190435</v>
      </c>
      <c r="C6" s="115">
        <v>5.6195468497603454</v>
      </c>
      <c r="D6" s="115">
        <v>0</v>
      </c>
    </row>
    <row r="7" spans="1:4" x14ac:dyDescent="0.25">
      <c r="A7" s="5" t="s">
        <v>209</v>
      </c>
      <c r="B7" s="119"/>
      <c r="C7" s="119"/>
      <c r="D7" s="115">
        <v>4.6656756829647508</v>
      </c>
    </row>
    <row r="8" spans="1:4" x14ac:dyDescent="0.25">
      <c r="A8" s="5" t="s">
        <v>210</v>
      </c>
      <c r="B8" s="119"/>
      <c r="C8" s="119"/>
      <c r="D8" s="115">
        <v>1.6999769550224431</v>
      </c>
    </row>
    <row r="9" spans="1:4" x14ac:dyDescent="0.25">
      <c r="A9" s="120" t="s">
        <v>211</v>
      </c>
      <c r="B9" s="115">
        <v>15.94778485922091</v>
      </c>
      <c r="C9" s="115">
        <v>14.949542872888115</v>
      </c>
      <c r="D9" s="115">
        <v>10.750390672666466</v>
      </c>
    </row>
    <row r="10" spans="1:4" x14ac:dyDescent="0.25">
      <c r="A10" s="121" t="s">
        <v>212</v>
      </c>
    </row>
  </sheetData>
  <mergeCells count="1">
    <mergeCell ref="A1:D1"/>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0C82-E663-475E-BBF2-1FFEBC8E4D60}">
  <sheetPr>
    <pageSetUpPr fitToPage="1"/>
  </sheetPr>
  <dimension ref="A1:J15"/>
  <sheetViews>
    <sheetView showGridLines="0" view="pageLayout" zoomScaleNormal="108" workbookViewId="0">
      <selection activeCell="A8" sqref="A8"/>
    </sheetView>
  </sheetViews>
  <sheetFormatPr defaultColWidth="9.28515625" defaultRowHeight="15" x14ac:dyDescent="0.25"/>
  <cols>
    <col min="1" max="1" width="50.42578125" customWidth="1"/>
    <col min="2" max="10" width="8.28515625" customWidth="1"/>
  </cols>
  <sheetData>
    <row r="1" spans="1:10" x14ac:dyDescent="0.25">
      <c r="A1" s="328" t="s">
        <v>18</v>
      </c>
      <c r="B1" s="328"/>
      <c r="C1" s="328"/>
      <c r="D1" s="328"/>
      <c r="E1" s="328"/>
      <c r="F1" s="328"/>
      <c r="G1" s="328"/>
      <c r="H1" s="328"/>
      <c r="I1" s="328"/>
      <c r="J1" s="328"/>
    </row>
    <row r="2" spans="1:10" x14ac:dyDescent="0.25">
      <c r="A2" s="323"/>
      <c r="B2" s="323" t="s">
        <v>15</v>
      </c>
      <c r="C2" s="325" t="s">
        <v>16</v>
      </c>
      <c r="D2" s="326"/>
      <c r="E2" s="325" t="s">
        <v>17</v>
      </c>
      <c r="F2" s="327"/>
      <c r="G2" s="327"/>
      <c r="H2" s="327"/>
      <c r="I2" s="327"/>
      <c r="J2" s="326"/>
    </row>
    <row r="3" spans="1:10" ht="32.65" customHeight="1" x14ac:dyDescent="0.25">
      <c r="A3" s="324"/>
      <c r="B3" s="324"/>
      <c r="C3" s="3" t="s">
        <v>13</v>
      </c>
      <c r="D3" s="3" t="s">
        <v>14</v>
      </c>
      <c r="E3" s="3" t="s">
        <v>0</v>
      </c>
      <c r="F3" s="3" t="s">
        <v>1</v>
      </c>
      <c r="G3" s="3" t="s">
        <v>2</v>
      </c>
      <c r="H3" s="3" t="s">
        <v>3</v>
      </c>
      <c r="I3" s="3" t="s">
        <v>4</v>
      </c>
      <c r="J3" s="3" t="s">
        <v>5</v>
      </c>
    </row>
    <row r="4" spans="1:10" ht="15.75" thickBot="1" x14ac:dyDescent="0.3">
      <c r="A4" s="31" t="s">
        <v>12</v>
      </c>
      <c r="B4" s="32">
        <v>4976</v>
      </c>
      <c r="C4" s="32">
        <v>1592</v>
      </c>
      <c r="D4" s="32">
        <v>3384</v>
      </c>
      <c r="E4" s="32">
        <v>845</v>
      </c>
      <c r="F4" s="32">
        <v>825</v>
      </c>
      <c r="G4" s="32">
        <v>843</v>
      </c>
      <c r="H4" s="32">
        <v>824</v>
      </c>
      <c r="I4" s="32">
        <v>815</v>
      </c>
      <c r="J4" s="32">
        <v>824</v>
      </c>
    </row>
    <row r="5" spans="1:10" x14ac:dyDescent="0.25">
      <c r="A5" s="1" t="s">
        <v>73</v>
      </c>
      <c r="B5" s="30">
        <v>3000</v>
      </c>
      <c r="C5" s="30">
        <v>967</v>
      </c>
      <c r="D5" s="30">
        <v>2033</v>
      </c>
      <c r="E5" s="30">
        <v>530</v>
      </c>
      <c r="F5" s="30">
        <v>507</v>
      </c>
      <c r="G5" s="30">
        <v>487</v>
      </c>
      <c r="H5" s="30">
        <v>497</v>
      </c>
      <c r="I5" s="30">
        <v>477</v>
      </c>
      <c r="J5" s="30">
        <v>502</v>
      </c>
    </row>
    <row r="6" spans="1:10" ht="15.75" thickBot="1" x14ac:dyDescent="0.3">
      <c r="A6" s="33" t="s">
        <v>19</v>
      </c>
      <c r="B6" s="32">
        <v>1950</v>
      </c>
      <c r="C6" s="32">
        <v>755</v>
      </c>
      <c r="D6" s="32">
        <v>1195</v>
      </c>
      <c r="E6" s="32">
        <v>319</v>
      </c>
      <c r="F6" s="32">
        <v>328</v>
      </c>
      <c r="G6" s="32">
        <v>300</v>
      </c>
      <c r="H6" s="32">
        <v>352</v>
      </c>
      <c r="I6" s="32">
        <v>279</v>
      </c>
      <c r="J6" s="32">
        <v>372</v>
      </c>
    </row>
    <row r="7" spans="1:10" x14ac:dyDescent="0.25">
      <c r="A7" s="1" t="s">
        <v>74</v>
      </c>
      <c r="B7" s="30">
        <v>1950</v>
      </c>
      <c r="C7" s="30">
        <v>755</v>
      </c>
      <c r="D7" s="30">
        <v>1195</v>
      </c>
      <c r="E7" s="30">
        <v>319</v>
      </c>
      <c r="F7" s="30">
        <v>328</v>
      </c>
      <c r="G7" s="30">
        <v>300</v>
      </c>
      <c r="H7" s="30">
        <v>352</v>
      </c>
      <c r="I7" s="30">
        <v>279</v>
      </c>
      <c r="J7" s="30">
        <v>372</v>
      </c>
    </row>
    <row r="8" spans="1:10" ht="15.75" thickBot="1" x14ac:dyDescent="0.3">
      <c r="A8" s="33" t="s">
        <v>57</v>
      </c>
      <c r="B8" s="34">
        <v>1820</v>
      </c>
      <c r="C8" s="34">
        <v>717</v>
      </c>
      <c r="D8" s="34">
        <v>1103</v>
      </c>
      <c r="E8" s="34">
        <v>296</v>
      </c>
      <c r="F8" s="34">
        <v>314</v>
      </c>
      <c r="G8" s="34">
        <v>294</v>
      </c>
      <c r="H8" s="34">
        <v>329</v>
      </c>
      <c r="I8" s="34">
        <v>245</v>
      </c>
      <c r="J8" s="34">
        <v>342</v>
      </c>
    </row>
    <row r="9" spans="1:10" x14ac:dyDescent="0.25">
      <c r="A9" s="1" t="s">
        <v>75</v>
      </c>
      <c r="B9" s="43">
        <v>1925</v>
      </c>
      <c r="C9" s="30">
        <v>742</v>
      </c>
      <c r="D9" s="30">
        <v>1183</v>
      </c>
      <c r="E9" s="30">
        <v>317</v>
      </c>
      <c r="F9" s="30">
        <v>327</v>
      </c>
      <c r="G9" s="30">
        <v>299</v>
      </c>
      <c r="H9" s="30">
        <v>349</v>
      </c>
      <c r="I9" s="30">
        <v>268</v>
      </c>
      <c r="J9" s="30">
        <v>365</v>
      </c>
    </row>
    <row r="10" spans="1:10" x14ac:dyDescent="0.25">
      <c r="A10" s="1" t="s">
        <v>19</v>
      </c>
      <c r="B10" s="30">
        <v>1790</v>
      </c>
      <c r="C10" s="30">
        <v>703</v>
      </c>
      <c r="D10" s="30">
        <v>1087</v>
      </c>
      <c r="E10" s="30">
        <v>286</v>
      </c>
      <c r="F10" s="30">
        <v>321</v>
      </c>
      <c r="G10" s="30">
        <v>285</v>
      </c>
      <c r="H10" s="30">
        <v>323</v>
      </c>
      <c r="I10" s="30">
        <v>232</v>
      </c>
      <c r="J10" s="30">
        <v>343</v>
      </c>
    </row>
    <row r="11" spans="1:10" x14ac:dyDescent="0.25">
      <c r="A11" s="1" t="s">
        <v>82</v>
      </c>
      <c r="B11" s="23">
        <v>1737</v>
      </c>
      <c r="C11" s="23">
        <v>686</v>
      </c>
      <c r="D11" s="23">
        <v>1051</v>
      </c>
      <c r="E11" s="23">
        <v>279</v>
      </c>
      <c r="F11" s="23">
        <v>313</v>
      </c>
      <c r="G11" s="23">
        <v>283</v>
      </c>
      <c r="H11" s="23">
        <v>311</v>
      </c>
      <c r="I11" s="23">
        <v>222</v>
      </c>
      <c r="J11" s="23">
        <v>329</v>
      </c>
    </row>
    <row r="12" spans="1:10" x14ac:dyDescent="0.25">
      <c r="A12" s="1" t="s">
        <v>83</v>
      </c>
      <c r="B12" s="23">
        <v>1790</v>
      </c>
      <c r="C12" s="23">
        <v>703</v>
      </c>
      <c r="D12" s="23">
        <v>1087</v>
      </c>
      <c r="E12" s="23">
        <v>286</v>
      </c>
      <c r="F12" s="23">
        <v>321</v>
      </c>
      <c r="G12" s="23">
        <v>285</v>
      </c>
      <c r="H12" s="23">
        <v>323</v>
      </c>
      <c r="I12" s="23">
        <v>232</v>
      </c>
      <c r="J12" s="23">
        <v>343</v>
      </c>
    </row>
    <row r="13" spans="1:10" x14ac:dyDescent="0.25">
      <c r="A13" s="1" t="s">
        <v>79</v>
      </c>
      <c r="B13" s="23">
        <v>19</v>
      </c>
      <c r="C13" s="23">
        <v>7</v>
      </c>
      <c r="D13" s="23">
        <v>12</v>
      </c>
      <c r="E13" s="23">
        <v>2</v>
      </c>
      <c r="F13" s="23">
        <v>0</v>
      </c>
      <c r="G13" s="23">
        <v>1</v>
      </c>
      <c r="H13" s="23">
        <v>4</v>
      </c>
      <c r="I13" s="23">
        <v>6</v>
      </c>
      <c r="J13" s="23">
        <v>6</v>
      </c>
    </row>
    <row r="14" spans="1:10" x14ac:dyDescent="0.25">
      <c r="A14" s="1" t="s">
        <v>80</v>
      </c>
      <c r="B14" s="23">
        <v>28</v>
      </c>
      <c r="C14" s="23">
        <v>13</v>
      </c>
      <c r="D14" s="23">
        <v>15</v>
      </c>
      <c r="E14" s="23">
        <v>2</v>
      </c>
      <c r="F14" s="23">
        <v>1</v>
      </c>
      <c r="G14" s="23">
        <v>1</v>
      </c>
      <c r="H14" s="23">
        <v>6</v>
      </c>
      <c r="I14" s="23">
        <v>10</v>
      </c>
      <c r="J14" s="23">
        <v>8</v>
      </c>
    </row>
    <row r="15" spans="1:10" x14ac:dyDescent="0.25">
      <c r="A15" s="1" t="s">
        <v>81</v>
      </c>
      <c r="B15" s="23">
        <v>88</v>
      </c>
      <c r="C15" s="23">
        <v>19</v>
      </c>
      <c r="D15" s="23">
        <v>69</v>
      </c>
      <c r="E15" s="23">
        <v>27</v>
      </c>
      <c r="F15" s="23">
        <v>5</v>
      </c>
      <c r="G15" s="23">
        <v>12</v>
      </c>
      <c r="H15" s="23">
        <v>16</v>
      </c>
      <c r="I15" s="23">
        <v>20</v>
      </c>
      <c r="J15" s="23">
        <v>8</v>
      </c>
    </row>
  </sheetData>
  <mergeCells count="5">
    <mergeCell ref="A2:A3"/>
    <mergeCell ref="B2:B3"/>
    <mergeCell ref="C2:D2"/>
    <mergeCell ref="E2:J2"/>
    <mergeCell ref="A1:J1"/>
  </mergeCells>
  <pageMargins left="0.7" right="0.7" top="0.75" bottom="0.75" header="0.3" footer="0.3"/>
  <pageSetup scale="71" orientation="landscape" r:id="rId1"/>
  <headerFooter>
    <oddHeader>&amp;CSection 0 - Metadata</oddHeader>
    <oddFooter>&amp;CNigeria COVID-19 National Longitudinal Phone Survey (Covid-19 NLPS) 2020
Round 3- July 2020&amp;R&amp;P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1E2F0-EF44-4C6D-8ECD-2114FB8BA058}">
  <sheetPr>
    <pageSetUpPr fitToPage="1"/>
  </sheetPr>
  <dimension ref="A1:D14"/>
  <sheetViews>
    <sheetView showGridLines="0" view="pageLayout" zoomScaleNormal="100" workbookViewId="0">
      <selection activeCell="D15" sqref="D15:D16"/>
    </sheetView>
  </sheetViews>
  <sheetFormatPr defaultColWidth="9.28515625" defaultRowHeight="15" x14ac:dyDescent="0.25"/>
  <cols>
    <col min="1" max="1" width="52.28515625" bestFit="1" customWidth="1"/>
    <col min="2" max="2" width="16.7109375" customWidth="1"/>
    <col min="3" max="3" width="12.7109375" customWidth="1"/>
    <col min="4" max="4" width="26.7109375" customWidth="1"/>
  </cols>
  <sheetData>
    <row r="1" spans="1:4" x14ac:dyDescent="0.25">
      <c r="A1" s="355" t="s">
        <v>309</v>
      </c>
      <c r="B1" s="355"/>
      <c r="C1" s="355"/>
      <c r="D1" s="355"/>
    </row>
    <row r="2" spans="1:4" ht="40.9" customHeight="1" x14ac:dyDescent="0.25">
      <c r="A2" s="64" t="s">
        <v>213</v>
      </c>
      <c r="B2" s="64" t="s">
        <v>214</v>
      </c>
      <c r="C2" s="51" t="s">
        <v>215</v>
      </c>
      <c r="D2" s="51" t="s">
        <v>216</v>
      </c>
    </row>
    <row r="3" spans="1:4" x14ac:dyDescent="0.25">
      <c r="A3" s="402" t="s">
        <v>218</v>
      </c>
      <c r="B3" s="402"/>
      <c r="C3" s="402"/>
      <c r="D3" s="402"/>
    </row>
    <row r="4" spans="1:4" ht="15.75" thickBot="1" x14ac:dyDescent="0.3">
      <c r="A4" s="122" t="s">
        <v>220</v>
      </c>
      <c r="B4" s="123">
        <v>53.065590656857644</v>
      </c>
      <c r="C4" s="124">
        <v>100</v>
      </c>
      <c r="D4" s="125"/>
    </row>
    <row r="5" spans="1:4" x14ac:dyDescent="0.25">
      <c r="A5" s="55"/>
      <c r="B5" s="36"/>
      <c r="C5" s="126"/>
      <c r="D5" s="127"/>
    </row>
    <row r="6" spans="1:4" x14ac:dyDescent="0.25">
      <c r="A6" s="5" t="s">
        <v>222</v>
      </c>
      <c r="B6" s="8">
        <v>33.859653913125449</v>
      </c>
      <c r="C6" s="117">
        <v>63.807174279986612</v>
      </c>
      <c r="D6" s="106">
        <v>100</v>
      </c>
    </row>
    <row r="7" spans="1:4" x14ac:dyDescent="0.25">
      <c r="A7" s="5" t="s">
        <v>223</v>
      </c>
      <c r="B7" s="8">
        <v>26.765576431580289</v>
      </c>
      <c r="C7" s="106">
        <v>50.438666752353171</v>
      </c>
      <c r="D7" s="117">
        <v>79.048582422766003</v>
      </c>
    </row>
    <row r="8" spans="1:4" x14ac:dyDescent="0.25">
      <c r="A8" s="5" t="s">
        <v>224</v>
      </c>
      <c r="B8" s="8">
        <v>7.0940774815451597</v>
      </c>
      <c r="C8" s="106">
        <v>13.368507527633435</v>
      </c>
      <c r="D8" s="117">
        <v>20.951417577233983</v>
      </c>
    </row>
    <row r="12" spans="1:4" x14ac:dyDescent="0.25">
      <c r="A12" t="s">
        <v>217</v>
      </c>
      <c r="B12" s="90">
        <f>C8</f>
        <v>13.368507527633435</v>
      </c>
    </row>
    <row r="13" spans="1:4" x14ac:dyDescent="0.25">
      <c r="A13" t="s">
        <v>219</v>
      </c>
      <c r="B13" s="90">
        <f>C7</f>
        <v>50.438666752353171</v>
      </c>
    </row>
    <row r="14" spans="1:4" x14ac:dyDescent="0.25">
      <c r="A14" t="s">
        <v>221</v>
      </c>
      <c r="B14" s="90">
        <f>C6</f>
        <v>63.807174279986612</v>
      </c>
    </row>
  </sheetData>
  <mergeCells count="2">
    <mergeCell ref="A1:D1"/>
    <mergeCell ref="A3:D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852F-49D4-4071-B734-D55E14C3A735}">
  <sheetPr>
    <pageSetUpPr fitToPage="1"/>
  </sheetPr>
  <dimension ref="A1:B9"/>
  <sheetViews>
    <sheetView showGridLines="0" view="pageLayout" zoomScaleNormal="100" workbookViewId="0">
      <selection activeCell="E6" sqref="E6"/>
    </sheetView>
  </sheetViews>
  <sheetFormatPr defaultColWidth="9.28515625" defaultRowHeight="15" x14ac:dyDescent="0.25"/>
  <cols>
    <col min="1" max="1" width="44.5703125" customWidth="1"/>
    <col min="2" max="2" width="14.85546875" customWidth="1"/>
  </cols>
  <sheetData>
    <row r="1" spans="1:2" s="2" customFormat="1" ht="31.5" customHeight="1" x14ac:dyDescent="0.25">
      <c r="A1" s="400" t="s">
        <v>310</v>
      </c>
      <c r="B1" s="401"/>
    </row>
    <row r="2" spans="1:2" ht="30" x14ac:dyDescent="0.25">
      <c r="A2" s="118" t="s">
        <v>201</v>
      </c>
      <c r="B2" s="95" t="s">
        <v>204</v>
      </c>
    </row>
    <row r="3" spans="1:2" x14ac:dyDescent="0.25">
      <c r="A3" s="5" t="s">
        <v>205</v>
      </c>
      <c r="B3" s="115">
        <v>10.964366349795977</v>
      </c>
    </row>
    <row r="4" spans="1:2" x14ac:dyDescent="0.25">
      <c r="A4" s="5" t="s">
        <v>206</v>
      </c>
      <c r="B4" s="115">
        <v>43.991165215791916</v>
      </c>
    </row>
    <row r="5" spans="1:2" x14ac:dyDescent="0.25">
      <c r="A5" s="5" t="s">
        <v>207</v>
      </c>
      <c r="B5" s="115">
        <v>0</v>
      </c>
    </row>
    <row r="6" spans="1:2" x14ac:dyDescent="0.25">
      <c r="A6" s="5" t="s">
        <v>208</v>
      </c>
      <c r="B6" s="115">
        <v>24.347553629813657</v>
      </c>
    </row>
    <row r="7" spans="1:2" x14ac:dyDescent="0.25">
      <c r="A7" s="5" t="s">
        <v>225</v>
      </c>
      <c r="B7" s="115">
        <v>7.9347276125199535</v>
      </c>
    </row>
    <row r="8" spans="1:2" x14ac:dyDescent="0.25">
      <c r="A8" s="5" t="s">
        <v>226</v>
      </c>
      <c r="B8" s="115">
        <v>1.3361652710873528</v>
      </c>
    </row>
    <row r="9" spans="1:2" x14ac:dyDescent="0.25">
      <c r="A9" s="5" t="s">
        <v>211</v>
      </c>
      <c r="B9" s="115">
        <v>21.404087509460275</v>
      </c>
    </row>
  </sheetData>
  <mergeCells count="1">
    <mergeCell ref="A1:B1"/>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0EF2-22C9-4838-9E5B-E3C6E8D09683}">
  <sheetPr>
    <pageSetUpPr fitToPage="1"/>
  </sheetPr>
  <dimension ref="A1:C6"/>
  <sheetViews>
    <sheetView showGridLines="0" view="pageLayout" zoomScaleNormal="100" workbookViewId="0">
      <selection activeCell="C10" sqref="C10"/>
    </sheetView>
  </sheetViews>
  <sheetFormatPr defaultColWidth="9.28515625" defaultRowHeight="15" x14ac:dyDescent="0.25"/>
  <cols>
    <col min="1" max="1" width="43.42578125" customWidth="1"/>
    <col min="2" max="2" width="12.7109375" customWidth="1"/>
    <col min="3" max="3" width="16.42578125" customWidth="1"/>
  </cols>
  <sheetData>
    <row r="1" spans="1:3" ht="27.4" customHeight="1" x14ac:dyDescent="0.25">
      <c r="A1" s="357" t="s">
        <v>311</v>
      </c>
      <c r="B1" s="403"/>
      <c r="C1" s="403"/>
    </row>
    <row r="2" spans="1:3" ht="45" x14ac:dyDescent="0.25">
      <c r="A2" s="128" t="s">
        <v>227</v>
      </c>
      <c r="B2" s="129" t="s">
        <v>193</v>
      </c>
      <c r="C2" s="129" t="s">
        <v>228</v>
      </c>
    </row>
    <row r="3" spans="1:3" x14ac:dyDescent="0.25">
      <c r="A3" s="398" t="s">
        <v>200</v>
      </c>
      <c r="B3" s="398"/>
      <c r="C3" s="399"/>
    </row>
    <row r="4" spans="1:3" x14ac:dyDescent="0.25">
      <c r="A4" s="5" t="s">
        <v>229</v>
      </c>
      <c r="B4" s="117">
        <v>68.159661879034445</v>
      </c>
      <c r="C4" s="106">
        <v>100</v>
      </c>
    </row>
    <row r="5" spans="1:3" x14ac:dyDescent="0.25">
      <c r="A5" s="5" t="s">
        <v>230</v>
      </c>
      <c r="B5" s="106">
        <v>60.678009825616762</v>
      </c>
      <c r="C5" s="117">
        <v>89.023343357108118</v>
      </c>
    </row>
    <row r="6" spans="1:3" x14ac:dyDescent="0.25">
      <c r="A6" s="5" t="s">
        <v>231</v>
      </c>
      <c r="B6" s="106">
        <v>7.4816520534176725</v>
      </c>
      <c r="C6" s="117">
        <v>10.976656642891871</v>
      </c>
    </row>
  </sheetData>
  <mergeCells count="2">
    <mergeCell ref="A1:C1"/>
    <mergeCell ref="A3:C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92BD-6963-4941-AA6B-EDCC61E03FD5}">
  <sheetPr>
    <pageSetUpPr fitToPage="1"/>
  </sheetPr>
  <dimension ref="A1:B8"/>
  <sheetViews>
    <sheetView showGridLines="0" view="pageLayout" zoomScaleNormal="100" workbookViewId="0">
      <selection activeCell="C5" sqref="C5"/>
    </sheetView>
  </sheetViews>
  <sheetFormatPr defaultColWidth="9.28515625" defaultRowHeight="15" x14ac:dyDescent="0.25"/>
  <cols>
    <col min="1" max="1" width="45.140625" bestFit="1" customWidth="1"/>
    <col min="2" max="2" width="25.42578125" customWidth="1"/>
  </cols>
  <sheetData>
    <row r="1" spans="1:2" ht="32.450000000000003" customHeight="1" x14ac:dyDescent="0.25">
      <c r="A1" s="400" t="s">
        <v>312</v>
      </c>
      <c r="B1" s="401"/>
    </row>
    <row r="2" spans="1:2" ht="30" x14ac:dyDescent="0.25">
      <c r="A2" s="118" t="s">
        <v>201</v>
      </c>
      <c r="B2" s="95" t="s">
        <v>204</v>
      </c>
    </row>
    <row r="3" spans="1:2" x14ac:dyDescent="0.25">
      <c r="A3" s="5" t="s">
        <v>232</v>
      </c>
      <c r="B3" s="115">
        <v>17.408784217538944</v>
      </c>
    </row>
    <row r="4" spans="1:2" x14ac:dyDescent="0.25">
      <c r="A4" s="5" t="s">
        <v>233</v>
      </c>
      <c r="B4" s="115">
        <v>11.915002980561807</v>
      </c>
    </row>
    <row r="5" spans="1:2" x14ac:dyDescent="0.25">
      <c r="A5" s="5" t="s">
        <v>234</v>
      </c>
      <c r="B5" s="115">
        <v>13.570458225891448</v>
      </c>
    </row>
    <row r="6" spans="1:2" x14ac:dyDescent="0.25">
      <c r="A6" s="5" t="s">
        <v>235</v>
      </c>
      <c r="B6" s="115">
        <v>40.87358636439798</v>
      </c>
    </row>
    <row r="7" spans="1:2" x14ac:dyDescent="0.25">
      <c r="A7" s="120" t="s">
        <v>211</v>
      </c>
      <c r="B7" s="115">
        <v>46.873274811709024</v>
      </c>
    </row>
    <row r="8" spans="1:2" x14ac:dyDescent="0.25">
      <c r="A8" s="130" t="s">
        <v>236</v>
      </c>
    </row>
  </sheetData>
  <mergeCells count="1">
    <mergeCell ref="A1:B1"/>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CD26-E457-4919-AF42-A6111D074969}">
  <sheetPr>
    <pageSetUpPr fitToPage="1"/>
  </sheetPr>
  <dimension ref="A1:K8"/>
  <sheetViews>
    <sheetView showGridLines="0" view="pageLayout" zoomScaleNormal="90" workbookViewId="0">
      <selection activeCell="J13" sqref="J13"/>
    </sheetView>
  </sheetViews>
  <sheetFormatPr defaultColWidth="9.28515625" defaultRowHeight="15" x14ac:dyDescent="0.25"/>
  <cols>
    <col min="1" max="1" width="47" bestFit="1" customWidth="1"/>
    <col min="2" max="2" width="11.28515625" customWidth="1"/>
    <col min="3" max="3" width="9.7109375" customWidth="1"/>
    <col min="4" max="4" width="9.140625" customWidth="1"/>
    <col min="5" max="9" width="7.7109375" customWidth="1"/>
    <col min="10" max="11" width="7.5703125" customWidth="1"/>
    <col min="12" max="12" width="6.5703125" customWidth="1"/>
    <col min="14" max="16" width="7.28515625" customWidth="1"/>
    <col min="17" max="21" width="6.28515625" customWidth="1"/>
    <col min="22" max="23" width="7.140625" customWidth="1"/>
  </cols>
  <sheetData>
    <row r="1" spans="1:11" x14ac:dyDescent="0.25">
      <c r="A1" s="355" t="s">
        <v>313</v>
      </c>
      <c r="B1" s="355"/>
      <c r="C1" s="355"/>
      <c r="D1" s="355"/>
      <c r="E1" s="355"/>
      <c r="F1" s="355"/>
      <c r="G1" s="355"/>
      <c r="H1" s="355"/>
      <c r="I1" s="355"/>
      <c r="J1" s="355"/>
      <c r="K1" s="355"/>
    </row>
    <row r="2" spans="1:11" ht="30" x14ac:dyDescent="0.25">
      <c r="A2" s="405"/>
      <c r="B2" s="51" t="s">
        <v>202</v>
      </c>
      <c r="C2" s="51" t="s">
        <v>203</v>
      </c>
      <c r="D2" s="406" t="s">
        <v>237</v>
      </c>
      <c r="E2" s="406"/>
      <c r="F2" s="406"/>
      <c r="G2" s="406"/>
      <c r="H2" s="406"/>
      <c r="I2" s="406"/>
      <c r="J2" s="406"/>
      <c r="K2" s="406"/>
    </row>
    <row r="3" spans="1:11" x14ac:dyDescent="0.25">
      <c r="A3" s="405"/>
      <c r="B3" s="406" t="s">
        <v>238</v>
      </c>
      <c r="C3" s="406" t="s">
        <v>238</v>
      </c>
      <c r="D3" s="374" t="s">
        <v>238</v>
      </c>
      <c r="E3" s="407" t="s">
        <v>239</v>
      </c>
      <c r="F3" s="407"/>
      <c r="G3" s="407"/>
      <c r="H3" s="407"/>
      <c r="I3" s="407"/>
      <c r="J3" s="407" t="s">
        <v>240</v>
      </c>
      <c r="K3" s="407"/>
    </row>
    <row r="4" spans="1:11" x14ac:dyDescent="0.25">
      <c r="A4" s="405"/>
      <c r="B4" s="406"/>
      <c r="C4" s="406"/>
      <c r="D4" s="374"/>
      <c r="E4" s="49" t="s">
        <v>130</v>
      </c>
      <c r="F4" s="49" t="s">
        <v>131</v>
      </c>
      <c r="G4" s="49" t="s">
        <v>132</v>
      </c>
      <c r="H4" s="49" t="s">
        <v>133</v>
      </c>
      <c r="I4" s="49" t="s">
        <v>134</v>
      </c>
      <c r="J4" s="49" t="s">
        <v>13</v>
      </c>
      <c r="K4" s="49" t="s">
        <v>14</v>
      </c>
    </row>
    <row r="5" spans="1:11" x14ac:dyDescent="0.25">
      <c r="A5" s="5" t="s">
        <v>241</v>
      </c>
      <c r="B5" s="8">
        <v>80.221325314495076</v>
      </c>
      <c r="C5" s="8">
        <v>74.796153579574735</v>
      </c>
      <c r="D5" s="8">
        <v>74.46594682979179</v>
      </c>
      <c r="E5" s="8">
        <v>90.177271990261687</v>
      </c>
      <c r="F5" s="8">
        <v>94.641604074282711</v>
      </c>
      <c r="G5" s="8">
        <v>85.798595935709713</v>
      </c>
      <c r="H5" s="8">
        <v>76.427797680451576</v>
      </c>
      <c r="I5" s="8">
        <v>52.739824227377255</v>
      </c>
      <c r="J5" s="8">
        <v>65.91601161085633</v>
      </c>
      <c r="K5" s="8">
        <v>78.386494231546735</v>
      </c>
    </row>
    <row r="6" spans="1:11" x14ac:dyDescent="0.25">
      <c r="A6" s="5" t="s">
        <v>242</v>
      </c>
      <c r="B6" s="8">
        <v>92.766807100479028</v>
      </c>
      <c r="C6" s="8">
        <v>92.557839495296761</v>
      </c>
      <c r="D6" s="8">
        <v>74.940840953917515</v>
      </c>
      <c r="E6" s="8">
        <v>90.177271990261687</v>
      </c>
      <c r="F6" s="8">
        <v>94.641604074282711</v>
      </c>
      <c r="G6" s="8">
        <v>86.878351926930065</v>
      </c>
      <c r="H6" s="8">
        <v>76.852460561818603</v>
      </c>
      <c r="I6" s="8">
        <v>53.296382183601366</v>
      </c>
      <c r="J6" s="8">
        <v>66.140571676251383</v>
      </c>
      <c r="K6" s="8">
        <v>78.976178294823555</v>
      </c>
    </row>
    <row r="7" spans="1:11" ht="14.65" customHeight="1" x14ac:dyDescent="0.25">
      <c r="A7" s="131" t="s">
        <v>243</v>
      </c>
      <c r="B7" s="132"/>
      <c r="C7" s="132"/>
      <c r="D7" s="132"/>
      <c r="E7" s="404"/>
      <c r="F7" s="404"/>
      <c r="G7" s="404"/>
      <c r="H7" s="404"/>
      <c r="I7" s="404"/>
      <c r="J7" s="404"/>
      <c r="K7" s="404"/>
    </row>
    <row r="8" spans="1:11" x14ac:dyDescent="0.25">
      <c r="A8" s="5" t="s">
        <v>244</v>
      </c>
      <c r="B8" s="8">
        <v>61.818024885549271</v>
      </c>
      <c r="C8" s="8">
        <v>61.130963084105687</v>
      </c>
      <c r="D8" s="8">
        <v>53.98745802335587</v>
      </c>
      <c r="E8" s="8">
        <v>34.977789193262609</v>
      </c>
      <c r="F8" s="8">
        <v>49.921052236026476</v>
      </c>
      <c r="G8" s="8">
        <v>51.162003924483649</v>
      </c>
      <c r="H8" s="8">
        <v>59.958170703801905</v>
      </c>
      <c r="I8" s="8">
        <v>65.052801163818032</v>
      </c>
      <c r="J8" s="8">
        <v>69.721897088733002</v>
      </c>
      <c r="K8" s="8">
        <v>47.920306659061573</v>
      </c>
    </row>
  </sheetData>
  <mergeCells count="9">
    <mergeCell ref="E7:K7"/>
    <mergeCell ref="A1:K1"/>
    <mergeCell ref="A2:A4"/>
    <mergeCell ref="D2:K2"/>
    <mergeCell ref="B3:B4"/>
    <mergeCell ref="C3:C4"/>
    <mergeCell ref="D3:D4"/>
    <mergeCell ref="E3:I3"/>
    <mergeCell ref="J3:K3"/>
  </mergeCells>
  <pageMargins left="0.7" right="0.7" top="0.75" bottom="0.75" header="0.3" footer="0.3"/>
  <pageSetup scale="93"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B5B5-9D66-47FE-9729-A19658E4D7D8}">
  <sheetPr>
    <pageSetUpPr fitToPage="1"/>
  </sheetPr>
  <dimension ref="A1:G18"/>
  <sheetViews>
    <sheetView showGridLines="0" view="pageLayout" zoomScaleNormal="100" workbookViewId="0">
      <selection activeCell="B15" sqref="B14:B15"/>
    </sheetView>
  </sheetViews>
  <sheetFormatPr defaultColWidth="9.28515625" defaultRowHeight="15" x14ac:dyDescent="0.25"/>
  <cols>
    <col min="1" max="1" width="41.28515625" bestFit="1" customWidth="1"/>
    <col min="2" max="5" width="16.7109375" customWidth="1"/>
    <col min="6" max="7" width="16.28515625" customWidth="1"/>
  </cols>
  <sheetData>
    <row r="1" spans="1:7" x14ac:dyDescent="0.25">
      <c r="A1" s="355" t="s">
        <v>314</v>
      </c>
      <c r="B1" s="355"/>
      <c r="C1" s="355"/>
      <c r="D1" s="355"/>
      <c r="E1" s="355"/>
      <c r="F1" s="355"/>
      <c r="G1" s="355"/>
    </row>
    <row r="2" spans="1:7" x14ac:dyDescent="0.25">
      <c r="A2" s="371"/>
      <c r="B2" s="354" t="s">
        <v>62</v>
      </c>
      <c r="C2" s="354"/>
      <c r="D2" s="354" t="s">
        <v>61</v>
      </c>
      <c r="E2" s="354"/>
      <c r="F2" s="354" t="s">
        <v>72</v>
      </c>
      <c r="G2" s="354"/>
    </row>
    <row r="3" spans="1:7" ht="14.45" customHeight="1" x14ac:dyDescent="0.25">
      <c r="A3" s="372"/>
      <c r="B3" s="374" t="s">
        <v>245</v>
      </c>
      <c r="C3" s="374" t="s">
        <v>246</v>
      </c>
      <c r="D3" s="374" t="s">
        <v>247</v>
      </c>
      <c r="E3" s="374" t="s">
        <v>246</v>
      </c>
      <c r="F3" s="374" t="s">
        <v>245</v>
      </c>
      <c r="G3" s="374" t="s">
        <v>246</v>
      </c>
    </row>
    <row r="4" spans="1:7" ht="30" customHeight="1" x14ac:dyDescent="0.25">
      <c r="A4" s="373"/>
      <c r="B4" s="374"/>
      <c r="C4" s="374"/>
      <c r="D4" s="374"/>
      <c r="E4" s="374"/>
      <c r="F4" s="374"/>
      <c r="G4" s="374"/>
    </row>
    <row r="5" spans="1:7" x14ac:dyDescent="0.25">
      <c r="A5" s="5" t="s">
        <v>248</v>
      </c>
      <c r="B5" s="115">
        <v>9.8003969336530883</v>
      </c>
      <c r="C5" s="115">
        <v>17.089758736785647</v>
      </c>
      <c r="D5" s="115">
        <v>20.566791536399389</v>
      </c>
      <c r="E5" s="115">
        <v>33.643820576003385</v>
      </c>
      <c r="F5" s="115">
        <v>20.135956152516695</v>
      </c>
      <c r="G5" s="115">
        <v>37.29747035655123</v>
      </c>
    </row>
    <row r="6" spans="1:7" x14ac:dyDescent="0.25">
      <c r="A6" s="5" t="s">
        <v>249</v>
      </c>
      <c r="B6" s="115">
        <v>3.5538494610774194</v>
      </c>
      <c r="C6" s="115">
        <v>6.1971397982989762</v>
      </c>
      <c r="D6" s="115">
        <v>10.935371984580881</v>
      </c>
      <c r="E6" s="115">
        <v>17.888433999535863</v>
      </c>
      <c r="F6" s="115">
        <v>11.044999632402043</v>
      </c>
      <c r="G6" s="115">
        <v>20.458454679647616</v>
      </c>
    </row>
    <row r="7" spans="1:7" x14ac:dyDescent="0.25">
      <c r="A7" s="5" t="s">
        <v>250</v>
      </c>
      <c r="B7" s="115">
        <v>8.8907124090054257</v>
      </c>
      <c r="C7" s="115">
        <v>15.503466961252307</v>
      </c>
      <c r="D7" s="115">
        <v>18.761602379780989</v>
      </c>
      <c r="E7" s="115">
        <v>30.690833962436102</v>
      </c>
      <c r="F7" s="115">
        <v>21.063423264930435</v>
      </c>
      <c r="G7" s="115">
        <v>39.015401050773768</v>
      </c>
    </row>
    <row r="8" spans="1:7" x14ac:dyDescent="0.25">
      <c r="A8" s="5" t="s">
        <v>251</v>
      </c>
      <c r="B8" s="115">
        <v>11.746724790247615</v>
      </c>
      <c r="C8" s="115">
        <v>20.483730809250183</v>
      </c>
      <c r="D8" s="115">
        <v>27.621589423696168</v>
      </c>
      <c r="E8" s="115">
        <v>45.184286374964529</v>
      </c>
      <c r="F8" s="115">
        <v>24.219069529453972</v>
      </c>
      <c r="G8" s="115">
        <v>44.860548016497454</v>
      </c>
    </row>
    <row r="9" spans="1:7" x14ac:dyDescent="0.25">
      <c r="A9" s="5" t="s">
        <v>252</v>
      </c>
      <c r="B9" s="115">
        <v>38.648850855351569</v>
      </c>
      <c r="C9" s="115">
        <v>67.39518215878725</v>
      </c>
      <c r="D9" s="115">
        <v>48.948873760502593</v>
      </c>
      <c r="E9" s="115">
        <v>80.072145588737669</v>
      </c>
      <c r="F9" s="115">
        <v>41.710948734173456</v>
      </c>
      <c r="G9" s="115">
        <v>77.260442075506887</v>
      </c>
    </row>
    <row r="10" spans="1:7" x14ac:dyDescent="0.25">
      <c r="A10" s="5" t="s">
        <v>253</v>
      </c>
      <c r="B10" s="115">
        <v>32.148822986492064</v>
      </c>
      <c r="C10" s="115">
        <v>56.06054859106446</v>
      </c>
      <c r="D10" s="115">
        <v>46.061668391674743</v>
      </c>
      <c r="E10" s="115">
        <v>75.349161975907052</v>
      </c>
      <c r="F10" s="115">
        <v>39.548355172240996</v>
      </c>
      <c r="G10" s="115">
        <v>73.254708816132293</v>
      </c>
    </row>
    <row r="11" spans="1:7" x14ac:dyDescent="0.25">
      <c r="A11" s="5" t="s">
        <v>254</v>
      </c>
      <c r="B11" s="115">
        <v>9.1416641055559609</v>
      </c>
      <c r="C11" s="115">
        <v>15.941072088643516</v>
      </c>
      <c r="D11" s="115">
        <v>20.12560848726633</v>
      </c>
      <c r="E11" s="115">
        <v>32.922119122476367</v>
      </c>
      <c r="F11" s="115">
        <v>24.706542271066411</v>
      </c>
      <c r="G11" s="115">
        <v>45.76348503087133</v>
      </c>
    </row>
    <row r="12" spans="1:7" x14ac:dyDescent="0.25">
      <c r="A12" s="5" t="s">
        <v>255</v>
      </c>
      <c r="B12" s="115">
        <v>1.7659345767166104</v>
      </c>
      <c r="C12" s="115">
        <v>3.0794054634055747</v>
      </c>
      <c r="D12" s="115">
        <v>1.3579726216561936</v>
      </c>
      <c r="E12" s="115">
        <v>2.2214153894285236</v>
      </c>
      <c r="F12" s="115">
        <v>1.1158234761327617</v>
      </c>
      <c r="G12" s="115">
        <v>2.066819807759865</v>
      </c>
    </row>
    <row r="13" spans="1:7" x14ac:dyDescent="0.25">
      <c r="A13" s="130" t="s">
        <v>236</v>
      </c>
    </row>
    <row r="18" spans="3:5" x14ac:dyDescent="0.25">
      <c r="C18" s="90"/>
      <c r="D18" s="90"/>
      <c r="E18" s="90"/>
    </row>
  </sheetData>
  <mergeCells count="11">
    <mergeCell ref="G3:G4"/>
    <mergeCell ref="A1:G1"/>
    <mergeCell ref="A2:A4"/>
    <mergeCell ref="B2:C2"/>
    <mergeCell ref="D2:E2"/>
    <mergeCell ref="F2:G2"/>
    <mergeCell ref="B3:B4"/>
    <mergeCell ref="C3:C4"/>
    <mergeCell ref="D3:D4"/>
    <mergeCell ref="E3:E4"/>
    <mergeCell ref="F3:F4"/>
  </mergeCells>
  <pageMargins left="0.7" right="0.7" top="0.75" bottom="0.75" header="0.3" footer="0.3"/>
  <pageSetup scale="86"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F9078-7913-4F8C-9AF8-C9643EAB7823}">
  <sheetPr>
    <pageSetUpPr fitToPage="1"/>
  </sheetPr>
  <dimension ref="A1:D8"/>
  <sheetViews>
    <sheetView showGridLines="0" view="pageLayout" zoomScaleNormal="100" workbookViewId="0">
      <selection activeCell="H3" sqref="H3"/>
    </sheetView>
  </sheetViews>
  <sheetFormatPr defaultColWidth="9.28515625" defaultRowHeight="15" x14ac:dyDescent="0.25"/>
  <cols>
    <col min="1" max="1" width="35.28515625" customWidth="1"/>
    <col min="2" max="2" width="11.28515625" customWidth="1"/>
    <col min="3" max="3" width="13.28515625" customWidth="1"/>
  </cols>
  <sheetData>
    <row r="1" spans="1:4" x14ac:dyDescent="0.25">
      <c r="A1" s="355" t="s">
        <v>315</v>
      </c>
      <c r="B1" s="355"/>
      <c r="C1" s="355"/>
      <c r="D1" s="355"/>
    </row>
    <row r="2" spans="1:4" ht="40.9" customHeight="1" x14ac:dyDescent="0.25">
      <c r="A2" s="51" t="s">
        <v>256</v>
      </c>
      <c r="B2" s="51" t="s">
        <v>182</v>
      </c>
      <c r="C2" s="51" t="s">
        <v>13</v>
      </c>
      <c r="D2" s="51" t="s">
        <v>14</v>
      </c>
    </row>
    <row r="3" spans="1:4" x14ac:dyDescent="0.25">
      <c r="A3" s="5" t="s">
        <v>257</v>
      </c>
      <c r="B3" s="133">
        <v>68.791138807421149</v>
      </c>
      <c r="C3" s="133">
        <v>72.59882599456445</v>
      </c>
      <c r="D3" s="133">
        <v>67.045135156400619</v>
      </c>
    </row>
    <row r="4" spans="1:4" x14ac:dyDescent="0.25">
      <c r="A4" s="51" t="s">
        <v>258</v>
      </c>
      <c r="B4" s="51"/>
      <c r="C4" s="51"/>
      <c r="D4" s="51"/>
    </row>
    <row r="5" spans="1:4" x14ac:dyDescent="0.25">
      <c r="A5" s="5" t="s">
        <v>259</v>
      </c>
      <c r="B5" s="133">
        <v>95.425492278657828</v>
      </c>
      <c r="C5" s="133">
        <v>97.627218429060719</v>
      </c>
      <c r="D5" s="133">
        <v>94.332267384215186</v>
      </c>
    </row>
    <row r="6" spans="1:4" x14ac:dyDescent="0.25">
      <c r="A6" s="5" t="s">
        <v>260</v>
      </c>
      <c r="B6" s="134">
        <v>61.410995654856549</v>
      </c>
      <c r="C6" s="106">
        <v>63.167976752071823</v>
      </c>
      <c r="D6" s="106">
        <v>60.538600387084749</v>
      </c>
    </row>
    <row r="7" spans="1:4" x14ac:dyDescent="0.25">
      <c r="A7" s="5" t="s">
        <v>261</v>
      </c>
      <c r="B7" s="134">
        <v>34.014496623801278</v>
      </c>
      <c r="C7" s="106">
        <v>34.459241676988903</v>
      </c>
      <c r="D7" s="106">
        <v>33.79366699713043</v>
      </c>
    </row>
    <row r="8" spans="1:4" x14ac:dyDescent="0.25">
      <c r="A8" s="5" t="s">
        <v>262</v>
      </c>
      <c r="B8" s="133">
        <v>4.5745077213421643</v>
      </c>
      <c r="C8" s="133">
        <v>2.3727815709392792</v>
      </c>
      <c r="D8" s="133">
        <v>5.6677326157848151</v>
      </c>
    </row>
  </sheetData>
  <mergeCells count="1">
    <mergeCell ref="A1:D1"/>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4D1F-FC75-4ADA-8341-943F79576CDE}">
  <sheetPr>
    <pageSetUpPr fitToPage="1"/>
  </sheetPr>
  <dimension ref="A1:C8"/>
  <sheetViews>
    <sheetView showGridLines="0" view="pageLayout" zoomScaleNormal="100" workbookViewId="0">
      <selection activeCell="F8" sqref="F8"/>
    </sheetView>
  </sheetViews>
  <sheetFormatPr defaultColWidth="9.140625" defaultRowHeight="15" x14ac:dyDescent="0.25"/>
  <cols>
    <col min="1" max="1" width="27.5703125" bestFit="1" customWidth="1"/>
    <col min="2" max="2" width="15.28515625" customWidth="1"/>
    <col min="3" max="3" width="15.42578125" customWidth="1"/>
  </cols>
  <sheetData>
    <row r="1" spans="1:3" ht="31.15" customHeight="1" x14ac:dyDescent="0.25">
      <c r="A1" s="408" t="s">
        <v>317</v>
      </c>
      <c r="B1" s="409"/>
      <c r="C1" s="409"/>
    </row>
    <row r="2" spans="1:3" x14ac:dyDescent="0.25">
      <c r="A2" s="410" t="s">
        <v>201</v>
      </c>
      <c r="B2" s="385" t="s">
        <v>204</v>
      </c>
      <c r="C2" s="412"/>
    </row>
    <row r="3" spans="1:3" ht="30" x14ac:dyDescent="0.25">
      <c r="A3" s="411"/>
      <c r="B3" s="95" t="s">
        <v>263</v>
      </c>
      <c r="C3" s="95" t="s">
        <v>264</v>
      </c>
    </row>
    <row r="4" spans="1:3" x14ac:dyDescent="0.25">
      <c r="A4" s="5" t="s">
        <v>265</v>
      </c>
      <c r="B4" s="115">
        <v>7.8986632279108857</v>
      </c>
      <c r="C4" s="115">
        <v>22.159193922608619</v>
      </c>
    </row>
    <row r="5" spans="1:3" x14ac:dyDescent="0.25">
      <c r="A5" s="5" t="s">
        <v>266</v>
      </c>
      <c r="B5" s="115">
        <v>7.218556523679541</v>
      </c>
      <c r="C5" s="115">
        <v>20.251198112143534</v>
      </c>
    </row>
    <row r="6" spans="1:3" x14ac:dyDescent="0.25">
      <c r="A6" s="5" t="s">
        <v>267</v>
      </c>
      <c r="B6" s="115">
        <v>26.544270693982998</v>
      </c>
      <c r="C6" s="115">
        <v>74.468251762362939</v>
      </c>
    </row>
    <row r="7" spans="1:3" x14ac:dyDescent="0.25">
      <c r="A7" s="5" t="s">
        <v>211</v>
      </c>
      <c r="B7" s="115">
        <v>5.3185302831842733</v>
      </c>
      <c r="C7" s="115">
        <v>14.920796155974116</v>
      </c>
    </row>
    <row r="8" spans="1:3" x14ac:dyDescent="0.25">
      <c r="A8" s="130" t="s">
        <v>236</v>
      </c>
    </row>
  </sheetData>
  <mergeCells count="3">
    <mergeCell ref="A1:C1"/>
    <mergeCell ref="A2:A3"/>
    <mergeCell ref="B2:C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12E62-2762-4B5B-9782-AB112E436439}">
  <sheetPr>
    <pageSetUpPr fitToPage="1"/>
  </sheetPr>
  <dimension ref="A1:I18"/>
  <sheetViews>
    <sheetView showGridLines="0" view="pageLayout" zoomScaleNormal="90" workbookViewId="0">
      <selection activeCell="F20" sqref="F20"/>
    </sheetView>
  </sheetViews>
  <sheetFormatPr defaultColWidth="9.28515625" defaultRowHeight="15" x14ac:dyDescent="0.25"/>
  <cols>
    <col min="1" max="1" width="45.140625" customWidth="1"/>
    <col min="2" max="2" width="9.140625" customWidth="1"/>
    <col min="3" max="7" width="7.7109375" customWidth="1"/>
    <col min="8" max="9" width="7.5703125" customWidth="1"/>
    <col min="10" max="10" width="6.5703125" customWidth="1"/>
  </cols>
  <sheetData>
    <row r="1" spans="1:9" x14ac:dyDescent="0.25">
      <c r="A1" s="355" t="s">
        <v>316</v>
      </c>
      <c r="B1" s="355"/>
      <c r="C1" s="355"/>
      <c r="D1" s="355"/>
      <c r="E1" s="355"/>
      <c r="F1" s="355"/>
      <c r="G1" s="355"/>
      <c r="H1" s="355"/>
      <c r="I1" s="355"/>
    </row>
    <row r="2" spans="1:9" x14ac:dyDescent="0.25">
      <c r="A2" s="405"/>
      <c r="B2" s="406" t="s">
        <v>237</v>
      </c>
      <c r="C2" s="406"/>
      <c r="D2" s="406"/>
      <c r="E2" s="406"/>
      <c r="F2" s="406"/>
      <c r="G2" s="406"/>
      <c r="H2" s="406"/>
      <c r="I2" s="406"/>
    </row>
    <row r="3" spans="1:9" x14ac:dyDescent="0.25">
      <c r="A3" s="405"/>
      <c r="B3" s="374" t="s">
        <v>238</v>
      </c>
      <c r="C3" s="407" t="s">
        <v>239</v>
      </c>
      <c r="D3" s="407"/>
      <c r="E3" s="407"/>
      <c r="F3" s="407"/>
      <c r="G3" s="407"/>
      <c r="H3" s="407" t="s">
        <v>240</v>
      </c>
      <c r="I3" s="407"/>
    </row>
    <row r="4" spans="1:9" x14ac:dyDescent="0.25">
      <c r="A4" s="405"/>
      <c r="B4" s="374"/>
      <c r="C4" s="49" t="s">
        <v>130</v>
      </c>
      <c r="D4" s="49" t="s">
        <v>131</v>
      </c>
      <c r="E4" s="49" t="s">
        <v>132</v>
      </c>
      <c r="F4" s="49" t="s">
        <v>133</v>
      </c>
      <c r="G4" s="49" t="s">
        <v>134</v>
      </c>
      <c r="H4" s="49" t="s">
        <v>13</v>
      </c>
      <c r="I4" s="49" t="s">
        <v>14</v>
      </c>
    </row>
    <row r="5" spans="1:9" x14ac:dyDescent="0.25">
      <c r="A5" s="5" t="s">
        <v>268</v>
      </c>
      <c r="B5" s="8">
        <v>17.89785402855837</v>
      </c>
      <c r="C5" s="8">
        <v>17.376067766161324</v>
      </c>
      <c r="D5" s="8">
        <v>22.23656264041178</v>
      </c>
      <c r="E5" s="8">
        <v>18.471025561787492</v>
      </c>
      <c r="F5" s="8">
        <v>17.145457159307888</v>
      </c>
      <c r="G5" s="8">
        <v>16.422028989954075</v>
      </c>
      <c r="H5" s="8">
        <v>16.497144993679097</v>
      </c>
      <c r="I5" s="8">
        <v>18.540144996465187</v>
      </c>
    </row>
    <row r="6" spans="1:9" ht="14.65" customHeight="1" x14ac:dyDescent="0.25">
      <c r="A6" s="131" t="s">
        <v>269</v>
      </c>
      <c r="B6" s="132"/>
      <c r="C6" s="404"/>
      <c r="D6" s="404"/>
      <c r="E6" s="404"/>
      <c r="F6" s="404"/>
      <c r="G6" s="404"/>
      <c r="H6" s="404"/>
      <c r="I6" s="404"/>
    </row>
    <row r="7" spans="1:9" x14ac:dyDescent="0.25">
      <c r="A7" s="5" t="s">
        <v>270</v>
      </c>
      <c r="B7" s="8">
        <v>40.281668329024839</v>
      </c>
      <c r="C7" s="8">
        <v>15.063500582581371</v>
      </c>
      <c r="D7" s="8">
        <v>36.574139391208128</v>
      </c>
      <c r="E7" s="8">
        <v>43.635843293767422</v>
      </c>
      <c r="F7" s="8">
        <v>39.611341233839262</v>
      </c>
      <c r="G7" s="8">
        <v>50.31103190887405</v>
      </c>
      <c r="H7" s="8">
        <v>35.704385697589075</v>
      </c>
      <c r="I7" s="8">
        <v>42.149283011395703</v>
      </c>
    </row>
    <row r="8" spans="1:9" x14ac:dyDescent="0.25">
      <c r="A8" s="5" t="s">
        <v>271</v>
      </c>
      <c r="B8" s="8">
        <v>59.718331670975147</v>
      </c>
      <c r="C8" s="8">
        <v>84.936499417418645</v>
      </c>
      <c r="D8" s="8">
        <v>63.425860608791879</v>
      </c>
      <c r="E8" s="8">
        <v>56.364156706232571</v>
      </c>
      <c r="F8" s="8">
        <v>60.388658766160724</v>
      </c>
      <c r="G8" s="8">
        <v>49.688968091125957</v>
      </c>
      <c r="H8" s="8">
        <v>64.295614302410911</v>
      </c>
      <c r="I8" s="8">
        <v>57.850716988604297</v>
      </c>
    </row>
    <row r="9" spans="1:9" x14ac:dyDescent="0.25">
      <c r="A9" s="131" t="s">
        <v>272</v>
      </c>
      <c r="B9" s="132"/>
      <c r="C9" s="404"/>
      <c r="D9" s="404"/>
      <c r="E9" s="404"/>
      <c r="F9" s="404"/>
      <c r="G9" s="404"/>
      <c r="H9" s="404"/>
      <c r="I9" s="404"/>
    </row>
    <row r="10" spans="1:9" x14ac:dyDescent="0.25">
      <c r="A10" s="5" t="s">
        <v>273</v>
      </c>
      <c r="B10" s="8">
        <v>81.991053063044177</v>
      </c>
      <c r="C10" s="135"/>
      <c r="D10" s="135"/>
      <c r="E10" s="135"/>
      <c r="F10" s="135"/>
      <c r="G10" s="135"/>
      <c r="H10" s="8">
        <v>80.796994345838925</v>
      </c>
      <c r="I10" s="8">
        <v>82.47825076775878</v>
      </c>
    </row>
    <row r="11" spans="1:9" x14ac:dyDescent="0.25">
      <c r="A11" s="5" t="s">
        <v>274</v>
      </c>
      <c r="B11" s="8">
        <v>15.979370719793391</v>
      </c>
      <c r="C11" s="135"/>
      <c r="D11" s="135"/>
      <c r="E11" s="135"/>
      <c r="F11" s="135"/>
      <c r="G11" s="135"/>
      <c r="H11" s="8">
        <v>13.208406554376918</v>
      </c>
      <c r="I11" s="8">
        <v>17.109974568486045</v>
      </c>
    </row>
    <row r="12" spans="1:9" x14ac:dyDescent="0.25">
      <c r="A12" s="5" t="s">
        <v>275</v>
      </c>
      <c r="B12" s="8">
        <v>1.7659661022571029</v>
      </c>
      <c r="C12" s="135"/>
      <c r="D12" s="135"/>
      <c r="E12" s="135"/>
      <c r="F12" s="135"/>
      <c r="G12" s="135"/>
      <c r="H12" s="8">
        <v>5.0849146035749069</v>
      </c>
      <c r="I12" s="8">
        <v>0.41177466375517685</v>
      </c>
    </row>
    <row r="13" spans="1:9" x14ac:dyDescent="0.25">
      <c r="A13" s="5" t="s">
        <v>276</v>
      </c>
      <c r="B13" s="8">
        <v>3.6030465380726705E-2</v>
      </c>
      <c r="C13" s="135"/>
      <c r="D13" s="135"/>
      <c r="E13" s="135"/>
      <c r="F13" s="135"/>
      <c r="G13" s="135"/>
      <c r="H13" s="8">
        <v>0.12433648746681732</v>
      </c>
      <c r="I13" s="8">
        <v>0</v>
      </c>
    </row>
    <row r="14" spans="1:9" x14ac:dyDescent="0.25">
      <c r="A14" s="5" t="s">
        <v>277</v>
      </c>
      <c r="B14" s="8">
        <v>0.2275796495245879</v>
      </c>
      <c r="C14" s="135"/>
      <c r="D14" s="135"/>
      <c r="E14" s="135"/>
      <c r="F14" s="135"/>
      <c r="G14" s="135"/>
      <c r="H14" s="8">
        <v>0.78534800874242516</v>
      </c>
      <c r="I14" s="8">
        <v>0</v>
      </c>
    </row>
    <row r="15" spans="1:9" x14ac:dyDescent="0.25">
      <c r="A15" s="131" t="s">
        <v>278</v>
      </c>
      <c r="B15" s="132"/>
      <c r="C15" s="404"/>
      <c r="D15" s="404"/>
      <c r="E15" s="404"/>
      <c r="F15" s="404"/>
      <c r="G15" s="404"/>
      <c r="H15" s="404"/>
      <c r="I15" s="404"/>
    </row>
    <row r="16" spans="1:9" x14ac:dyDescent="0.25">
      <c r="A16" s="5" t="s">
        <v>279</v>
      </c>
      <c r="B16" s="8">
        <v>82.501818153381322</v>
      </c>
      <c r="C16" s="135"/>
      <c r="D16" s="135"/>
      <c r="E16" s="135"/>
      <c r="F16" s="135"/>
      <c r="G16" s="135"/>
      <c r="H16" s="8">
        <v>82.169447129754701</v>
      </c>
      <c r="I16" s="8">
        <v>82.637431584690233</v>
      </c>
    </row>
    <row r="17" spans="1:9" x14ac:dyDescent="0.25">
      <c r="A17" s="5" t="s">
        <v>280</v>
      </c>
      <c r="B17" s="8">
        <v>11.713249875969526</v>
      </c>
      <c r="C17" s="135"/>
      <c r="D17" s="135"/>
      <c r="E17" s="135"/>
      <c r="F17" s="135"/>
      <c r="G17" s="135"/>
      <c r="H17" s="8">
        <v>11.70835799272974</v>
      </c>
      <c r="I17" s="8">
        <v>11.71524585343011</v>
      </c>
    </row>
    <row r="18" spans="1:9" x14ac:dyDescent="0.25">
      <c r="A18" s="5" t="s">
        <v>281</v>
      </c>
      <c r="B18" s="8">
        <v>15.619994550250063</v>
      </c>
      <c r="C18" s="135"/>
      <c r="D18" s="135"/>
      <c r="E18" s="135"/>
      <c r="F18" s="135"/>
      <c r="G18" s="135"/>
      <c r="H18" s="8">
        <v>14.128927310704947</v>
      </c>
      <c r="I18" s="8">
        <v>16.228377141670499</v>
      </c>
    </row>
  </sheetData>
  <mergeCells count="9">
    <mergeCell ref="C6:I6"/>
    <mergeCell ref="C9:I9"/>
    <mergeCell ref="C15:I15"/>
    <mergeCell ref="A1:I1"/>
    <mergeCell ref="A2:A4"/>
    <mergeCell ref="B2:I2"/>
    <mergeCell ref="B3:B4"/>
    <mergeCell ref="C3:G3"/>
    <mergeCell ref="H3:I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C0DA-0D7D-4340-BBC8-54B677557DAC}">
  <sheetPr>
    <pageSetUpPr fitToPage="1"/>
  </sheetPr>
  <dimension ref="A1:D4"/>
  <sheetViews>
    <sheetView showGridLines="0" view="pageLayout" zoomScaleNormal="90" workbookViewId="0">
      <selection activeCell="D12" sqref="D12"/>
    </sheetView>
  </sheetViews>
  <sheetFormatPr defaultColWidth="9.28515625" defaultRowHeight="15" x14ac:dyDescent="0.25"/>
  <cols>
    <col min="1" max="1" width="45.140625" customWidth="1"/>
    <col min="2" max="4" width="9.140625" customWidth="1"/>
    <col min="5" max="5" width="6.5703125" customWidth="1"/>
  </cols>
  <sheetData>
    <row r="1" spans="1:4" x14ac:dyDescent="0.25">
      <c r="A1" s="355" t="s">
        <v>318</v>
      </c>
      <c r="B1" s="355"/>
      <c r="C1" s="355"/>
      <c r="D1" s="355"/>
    </row>
    <row r="2" spans="1:4" x14ac:dyDescent="0.25">
      <c r="A2" s="136"/>
      <c r="B2" s="406" t="s">
        <v>237</v>
      </c>
      <c r="C2" s="406"/>
      <c r="D2" s="406"/>
    </row>
    <row r="3" spans="1:4" x14ac:dyDescent="0.25">
      <c r="A3" s="136" t="s">
        <v>282</v>
      </c>
      <c r="B3" s="137" t="s">
        <v>238</v>
      </c>
      <c r="C3" s="59" t="s">
        <v>13</v>
      </c>
      <c r="D3" s="59" t="s">
        <v>14</v>
      </c>
    </row>
    <row r="4" spans="1:4" x14ac:dyDescent="0.25">
      <c r="A4" s="5" t="s">
        <v>283</v>
      </c>
      <c r="B4" s="8">
        <v>2.9914833266396612</v>
      </c>
      <c r="C4" s="8">
        <v>2.5967527901846132</v>
      </c>
      <c r="D4" s="8">
        <v>3.172485841800806</v>
      </c>
    </row>
  </sheetData>
  <mergeCells count="2">
    <mergeCell ref="A1:D1"/>
    <mergeCell ref="B2:D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6563F-12C8-4442-ADCC-455B43EB8225}">
  <dimension ref="A1:G8"/>
  <sheetViews>
    <sheetView showGridLines="0" view="pageLayout" zoomScaleNormal="100" workbookViewId="0">
      <selection activeCell="B3" sqref="B3"/>
    </sheetView>
  </sheetViews>
  <sheetFormatPr defaultColWidth="9.140625" defaultRowHeight="15" x14ac:dyDescent="0.25"/>
  <cols>
    <col min="1" max="1" width="31.85546875" bestFit="1" customWidth="1"/>
    <col min="2" max="2" width="12.28515625" customWidth="1"/>
    <col min="3" max="3" width="13" bestFit="1" customWidth="1"/>
    <col min="4" max="4" width="12.140625" customWidth="1"/>
    <col min="5" max="5" width="13.7109375" customWidth="1"/>
    <col min="6" max="7" width="12.7109375" customWidth="1"/>
  </cols>
  <sheetData>
    <row r="1" spans="1:7" x14ac:dyDescent="0.25">
      <c r="A1" s="331" t="s">
        <v>76</v>
      </c>
      <c r="B1" s="328"/>
      <c r="C1" s="328"/>
      <c r="D1" s="328"/>
      <c r="E1" s="328"/>
      <c r="F1" s="328"/>
      <c r="G1" s="328"/>
    </row>
    <row r="2" spans="1:7" x14ac:dyDescent="0.25">
      <c r="A2" s="19"/>
      <c r="B2" s="329" t="s">
        <v>62</v>
      </c>
      <c r="C2" s="330"/>
      <c r="D2" s="329" t="s">
        <v>61</v>
      </c>
      <c r="E2" s="330"/>
      <c r="F2" s="329" t="s">
        <v>72</v>
      </c>
      <c r="G2" s="330"/>
    </row>
    <row r="3" spans="1:7" ht="30" x14ac:dyDescent="0.25">
      <c r="A3" s="16"/>
      <c r="B3" s="18" t="s">
        <v>58</v>
      </c>
      <c r="C3" s="20" t="s">
        <v>11</v>
      </c>
      <c r="D3" s="18" t="s">
        <v>58</v>
      </c>
      <c r="E3" s="20" t="s">
        <v>11</v>
      </c>
      <c r="F3" s="18" t="s">
        <v>58</v>
      </c>
      <c r="G3" s="20" t="s">
        <v>11</v>
      </c>
    </row>
    <row r="4" spans="1:7" x14ac:dyDescent="0.25">
      <c r="A4" s="5" t="s">
        <v>6</v>
      </c>
      <c r="B4" s="6">
        <v>4.9793333333333329</v>
      </c>
      <c r="C4" s="27"/>
      <c r="D4" s="6">
        <v>4.3723076923076922</v>
      </c>
      <c r="E4" s="27"/>
      <c r="F4" s="6">
        <v>4.8670129870129868</v>
      </c>
      <c r="G4" s="27"/>
    </row>
    <row r="5" spans="1:7" x14ac:dyDescent="0.25">
      <c r="A5" s="5" t="s">
        <v>7</v>
      </c>
      <c r="B5" s="6">
        <v>3.6868486352357319</v>
      </c>
      <c r="C5" s="6">
        <v>67.166666666666657</v>
      </c>
      <c r="D5" s="6">
        <v>3.9371584699453552</v>
      </c>
      <c r="E5" s="6">
        <v>93.84615384615384</v>
      </c>
      <c r="F5" s="6">
        <v>4.2245575221238942</v>
      </c>
      <c r="G5" s="6">
        <v>93.922077922077918</v>
      </c>
    </row>
    <row r="6" spans="1:7" x14ac:dyDescent="0.25">
      <c r="A6" s="5" t="s">
        <v>8</v>
      </c>
      <c r="B6" s="6">
        <v>3.7857142857142856</v>
      </c>
      <c r="C6" s="6">
        <v>1.4000000000000001</v>
      </c>
      <c r="D6" s="6">
        <v>6.2727272727272725</v>
      </c>
      <c r="E6" s="6">
        <v>1.1282051282051282</v>
      </c>
      <c r="F6" s="6">
        <v>11.857142857142858</v>
      </c>
      <c r="G6" s="6">
        <v>1.4545454545454546</v>
      </c>
    </row>
    <row r="7" spans="1:7" x14ac:dyDescent="0.25">
      <c r="A7" s="5" t="s">
        <v>9</v>
      </c>
      <c r="B7" s="6">
        <v>8.4328767123287669</v>
      </c>
      <c r="C7" s="6">
        <v>24.333333333333332</v>
      </c>
      <c r="D7" s="6">
        <v>11.931818181818182</v>
      </c>
      <c r="E7" s="6">
        <v>4.5128205128205128</v>
      </c>
      <c r="F7" s="6">
        <v>15.947368421052632</v>
      </c>
      <c r="G7" s="6">
        <v>3.9480519480519476</v>
      </c>
    </row>
    <row r="8" spans="1:7" x14ac:dyDescent="0.25">
      <c r="A8" s="5" t="s">
        <v>10</v>
      </c>
      <c r="B8" s="6">
        <v>5.605633802816901</v>
      </c>
      <c r="C8" s="6">
        <v>7.1</v>
      </c>
      <c r="D8" s="6">
        <v>13.3</v>
      </c>
      <c r="E8" s="6">
        <v>0.51282051282051277</v>
      </c>
      <c r="F8" s="6">
        <v>14.384615384615385</v>
      </c>
      <c r="G8" s="6">
        <v>0.67532467532467533</v>
      </c>
    </row>
  </sheetData>
  <mergeCells count="4">
    <mergeCell ref="B2:C2"/>
    <mergeCell ref="D2:E2"/>
    <mergeCell ref="F2:G2"/>
    <mergeCell ref="A1:G1"/>
  </mergeCells>
  <pageMargins left="0.7" right="0.7" top="0.75" bottom="0.75" header="0.3" footer="0.3"/>
  <pageSetup scale="97" orientation="landscape" r:id="rId1"/>
  <headerFooter>
    <oddHeader>&amp;CSection 0 - Metadata</oddHeader>
    <oddFooter>&amp;CNigeria COVID-19 National Longitudinal Phone Survey (Covid-19 NLPS) 2020
Round 3- July 2020&amp;R&amp;P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564B-AA87-4458-803F-E003CCE66CB0}">
  <sheetPr>
    <pageSetUpPr fitToPage="1"/>
  </sheetPr>
  <dimension ref="A1:I9"/>
  <sheetViews>
    <sheetView showGridLines="0" view="pageLayout" zoomScaleNormal="90" workbookViewId="0">
      <selection activeCell="L3" sqref="L3"/>
    </sheetView>
  </sheetViews>
  <sheetFormatPr defaultColWidth="9.28515625" defaultRowHeight="15" x14ac:dyDescent="0.25"/>
  <cols>
    <col min="1" max="1" width="13.5703125" customWidth="1"/>
  </cols>
  <sheetData>
    <row r="1" spans="1:9" x14ac:dyDescent="0.25">
      <c r="A1" s="355" t="s">
        <v>321</v>
      </c>
      <c r="B1" s="355"/>
      <c r="C1" s="355"/>
      <c r="D1" s="355"/>
      <c r="E1" s="355"/>
      <c r="F1" s="355"/>
      <c r="G1" s="355"/>
      <c r="H1" s="355"/>
      <c r="I1" s="355"/>
    </row>
    <row r="2" spans="1:9" x14ac:dyDescent="0.25">
      <c r="A2" s="138"/>
      <c r="B2" s="413" t="s">
        <v>237</v>
      </c>
      <c r="C2" s="414"/>
      <c r="D2" s="414"/>
      <c r="E2" s="414"/>
      <c r="F2" s="414"/>
      <c r="G2" s="414"/>
      <c r="H2" s="414"/>
      <c r="I2" s="415"/>
    </row>
    <row r="3" spans="1:9" x14ac:dyDescent="0.25">
      <c r="A3" s="416"/>
      <c r="B3" s="374" t="s">
        <v>128</v>
      </c>
      <c r="C3" s="354" t="s">
        <v>285</v>
      </c>
      <c r="D3" s="354"/>
      <c r="E3" s="354"/>
      <c r="F3" s="354"/>
      <c r="G3" s="354"/>
      <c r="H3" s="354" t="s">
        <v>286</v>
      </c>
      <c r="I3" s="354"/>
    </row>
    <row r="4" spans="1:9" ht="18.600000000000001" customHeight="1" x14ac:dyDescent="0.25">
      <c r="A4" s="417"/>
      <c r="B4" s="374"/>
      <c r="C4" s="59" t="s">
        <v>130</v>
      </c>
      <c r="D4" s="59" t="s">
        <v>131</v>
      </c>
      <c r="E4" s="59" t="s">
        <v>132</v>
      </c>
      <c r="F4" s="59" t="s">
        <v>133</v>
      </c>
      <c r="G4" s="59" t="s">
        <v>134</v>
      </c>
      <c r="H4" s="59" t="s">
        <v>13</v>
      </c>
      <c r="I4" s="59" t="s">
        <v>14</v>
      </c>
    </row>
    <row r="5" spans="1:9" x14ac:dyDescent="0.25">
      <c r="A5" s="5" t="s">
        <v>287</v>
      </c>
      <c r="B5" s="8">
        <v>63.758643020733388</v>
      </c>
      <c r="C5" s="8">
        <v>78.731227516381239</v>
      </c>
      <c r="D5" s="8">
        <v>69.830441677283247</v>
      </c>
      <c r="E5" s="8">
        <v>67.370870341294818</v>
      </c>
      <c r="F5" s="8">
        <v>64.049274915943457</v>
      </c>
      <c r="G5" s="8">
        <v>53.709065126419262</v>
      </c>
      <c r="H5" s="8">
        <v>44.469571676561351</v>
      </c>
      <c r="I5" s="8">
        <v>72.60358939800841</v>
      </c>
    </row>
    <row r="6" spans="1:9" x14ac:dyDescent="0.25">
      <c r="A6" s="5" t="s">
        <v>288</v>
      </c>
      <c r="B6" s="8">
        <v>10.499661985455589</v>
      </c>
      <c r="C6" s="8">
        <v>10.074650276324494</v>
      </c>
      <c r="D6" s="8">
        <v>12.23917959797239</v>
      </c>
      <c r="E6" s="8">
        <v>12.710743958184535</v>
      </c>
      <c r="F6" s="8">
        <v>9.0565715136886151</v>
      </c>
      <c r="G6" s="8">
        <v>9.7109509100628344</v>
      </c>
      <c r="H6" s="8">
        <v>10.522282782161243</v>
      </c>
      <c r="I6" s="8">
        <v>10.489289286308868</v>
      </c>
    </row>
    <row r="7" spans="1:9" x14ac:dyDescent="0.25">
      <c r="A7" s="5" t="s">
        <v>319</v>
      </c>
      <c r="B7" s="8">
        <v>12.40959056021619</v>
      </c>
      <c r="C7" s="8">
        <v>4.095115325063122</v>
      </c>
      <c r="D7" s="8">
        <v>7.8214811127465111</v>
      </c>
      <c r="E7" s="8">
        <v>9.9931899595102447</v>
      </c>
      <c r="F7" s="8">
        <v>14.005275344364239</v>
      </c>
      <c r="G7" s="8">
        <v>17.514150493631341</v>
      </c>
      <c r="H7" s="8">
        <v>21.77284083158143</v>
      </c>
      <c r="I7" s="8">
        <v>8.1160999566753578</v>
      </c>
    </row>
    <row r="8" spans="1:9" x14ac:dyDescent="0.25">
      <c r="A8" s="5" t="s">
        <v>320</v>
      </c>
      <c r="B8" s="8">
        <v>13.332104433594834</v>
      </c>
      <c r="C8" s="8">
        <v>7.099006882231139</v>
      </c>
      <c r="D8" s="8">
        <v>10.108897611997856</v>
      </c>
      <c r="E8" s="8">
        <v>9.9251957410104001</v>
      </c>
      <c r="F8" s="8">
        <v>12.888878226003692</v>
      </c>
      <c r="G8" s="8">
        <v>19.065833469886556</v>
      </c>
      <c r="H8" s="8">
        <v>23.235304709695971</v>
      </c>
      <c r="I8" s="8">
        <v>8.7910213590073703</v>
      </c>
    </row>
    <row r="9" spans="1:9" x14ac:dyDescent="0.25">
      <c r="B9" s="90"/>
    </row>
  </sheetData>
  <mergeCells count="6">
    <mergeCell ref="A1:I1"/>
    <mergeCell ref="B2:I2"/>
    <mergeCell ref="A3:A4"/>
    <mergeCell ref="B3:B4"/>
    <mergeCell ref="C3:G3"/>
    <mergeCell ref="H3:I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9D71-6BF9-4D0C-8650-8EA77A3A5EF7}">
  <sheetPr>
    <pageSetUpPr fitToPage="1"/>
  </sheetPr>
  <dimension ref="A1:G10"/>
  <sheetViews>
    <sheetView showGridLines="0" view="pageLayout" zoomScaleNormal="100" workbookViewId="0">
      <selection activeCell="E15" sqref="E15"/>
    </sheetView>
  </sheetViews>
  <sheetFormatPr defaultColWidth="9.28515625" defaultRowHeight="15" x14ac:dyDescent="0.25"/>
  <cols>
    <col min="1" max="1" width="34.28515625" bestFit="1" customWidth="1"/>
  </cols>
  <sheetData>
    <row r="1" spans="1:7" s="111" customFormat="1" ht="18" customHeight="1" x14ac:dyDescent="0.25">
      <c r="A1" s="418" t="s">
        <v>322</v>
      </c>
      <c r="B1" s="419"/>
      <c r="C1" s="419"/>
      <c r="D1" s="419"/>
      <c r="E1" s="419"/>
      <c r="F1" s="419"/>
      <c r="G1" s="419"/>
    </row>
    <row r="2" spans="1:7" ht="14.65" customHeight="1" x14ac:dyDescent="0.25">
      <c r="A2" s="139"/>
      <c r="B2" s="388" t="s">
        <v>128</v>
      </c>
      <c r="C2" s="359" t="s">
        <v>285</v>
      </c>
      <c r="D2" s="360"/>
      <c r="E2" s="360"/>
      <c r="F2" s="360"/>
      <c r="G2" s="360"/>
    </row>
    <row r="3" spans="1:7" x14ac:dyDescent="0.25">
      <c r="A3" s="140" t="s">
        <v>289</v>
      </c>
      <c r="B3" s="389"/>
      <c r="C3" s="141" t="s">
        <v>130</v>
      </c>
      <c r="D3" s="141" t="s">
        <v>131</v>
      </c>
      <c r="E3" s="141" t="s">
        <v>132</v>
      </c>
      <c r="F3" s="141" t="s">
        <v>133</v>
      </c>
      <c r="G3" s="141" t="s">
        <v>134</v>
      </c>
    </row>
    <row r="4" spans="1:7" ht="14.45" customHeight="1" x14ac:dyDescent="0.25">
      <c r="A4" s="5" t="s">
        <v>290</v>
      </c>
      <c r="B4" s="115">
        <v>28.69513016692547</v>
      </c>
      <c r="C4" s="115">
        <v>20.252094016017132</v>
      </c>
      <c r="D4" s="115">
        <v>19.756085328512594</v>
      </c>
      <c r="E4" s="115">
        <v>26.601414503427051</v>
      </c>
      <c r="F4" s="115">
        <v>27.019112451697858</v>
      </c>
      <c r="G4" s="115">
        <v>32.974429284123858</v>
      </c>
    </row>
    <row r="5" spans="1:7" x14ac:dyDescent="0.25">
      <c r="A5" s="5" t="s">
        <v>291</v>
      </c>
      <c r="B5" s="115">
        <v>27.583966497719803</v>
      </c>
      <c r="C5" s="115">
        <v>32.461613988066709</v>
      </c>
      <c r="D5" s="115">
        <v>22.664755671478577</v>
      </c>
      <c r="E5" s="115">
        <v>21.458802236416457</v>
      </c>
      <c r="F5" s="115">
        <v>32.532178247150505</v>
      </c>
      <c r="G5" s="115">
        <v>27.364538461422384</v>
      </c>
    </row>
    <row r="6" spans="1:7" x14ac:dyDescent="0.25">
      <c r="A6" s="5" t="s">
        <v>292</v>
      </c>
      <c r="B6" s="115">
        <v>11.299790866524047</v>
      </c>
      <c r="C6" s="115">
        <v>22.003302382583161</v>
      </c>
      <c r="D6" s="115">
        <v>20.608288339589166</v>
      </c>
      <c r="E6" s="115">
        <v>11.724492823637153</v>
      </c>
      <c r="F6" s="115">
        <v>10.620425185172397</v>
      </c>
      <c r="G6" s="115">
        <v>8.3943502860668016</v>
      </c>
    </row>
    <row r="7" spans="1:7" x14ac:dyDescent="0.25">
      <c r="A7" s="5" t="s">
        <v>293</v>
      </c>
      <c r="B7" s="115">
        <v>18.057311820739297</v>
      </c>
      <c r="C7" s="115">
        <v>23.946768703171053</v>
      </c>
      <c r="D7" s="115">
        <v>31.065542700074051</v>
      </c>
      <c r="E7" s="115">
        <v>11.364299592393317</v>
      </c>
      <c r="F7" s="115">
        <v>16.203768636215045</v>
      </c>
      <c r="G7" s="115">
        <v>17.578560125679278</v>
      </c>
    </row>
    <row r="8" spans="1:7" x14ac:dyDescent="0.25">
      <c r="A8" s="5" t="s">
        <v>294</v>
      </c>
      <c r="B8" s="115">
        <v>9.7649664626596202</v>
      </c>
      <c r="C8" s="115">
        <v>1.3362209101619422</v>
      </c>
      <c r="D8" s="115">
        <v>2.1474648602723629</v>
      </c>
      <c r="E8" s="115">
        <v>18.103461905090455</v>
      </c>
      <c r="F8" s="115">
        <v>11.669724529790274</v>
      </c>
      <c r="G8" s="115">
        <v>8.8658765488064812</v>
      </c>
    </row>
    <row r="9" spans="1:7" ht="15.75" thickBot="1" x14ac:dyDescent="0.3">
      <c r="A9" s="142" t="s">
        <v>295</v>
      </c>
      <c r="B9" s="143">
        <v>4.5988341854317625</v>
      </c>
      <c r="C9" s="143">
        <v>0</v>
      </c>
      <c r="D9" s="143">
        <v>3.7578631000732692</v>
      </c>
      <c r="E9" s="143">
        <v>10.747528939035558</v>
      </c>
      <c r="F9" s="143">
        <v>1.9547909499739304</v>
      </c>
      <c r="G9" s="143">
        <v>4.8222452939011982</v>
      </c>
    </row>
    <row r="10" spans="1:7" ht="15.75" thickTop="1" x14ac:dyDescent="0.25">
      <c r="A10" s="144" t="s">
        <v>296</v>
      </c>
      <c r="B10" s="145">
        <v>51.791866995550293</v>
      </c>
      <c r="C10" s="145">
        <v>63.417271589239185</v>
      </c>
      <c r="D10" s="145">
        <v>56.378606203377764</v>
      </c>
      <c r="E10" s="145">
        <v>49.829317948948876</v>
      </c>
      <c r="F10" s="145">
        <v>47.924461323091059</v>
      </c>
      <c r="G10" s="145">
        <v>52.12094540254958</v>
      </c>
    </row>
  </sheetData>
  <mergeCells count="3">
    <mergeCell ref="A1:G1"/>
    <mergeCell ref="B2:B3"/>
    <mergeCell ref="C2:G2"/>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F00C-5C15-4BDB-B74D-C552D18ABF2E}">
  <sheetPr>
    <pageSetUpPr fitToPage="1"/>
  </sheetPr>
  <dimension ref="A1:G9"/>
  <sheetViews>
    <sheetView showGridLines="0" view="pageLayout" zoomScaleNormal="100" workbookViewId="0">
      <selection activeCell="C6" sqref="C6"/>
    </sheetView>
  </sheetViews>
  <sheetFormatPr defaultColWidth="9.28515625" defaultRowHeight="15" x14ac:dyDescent="0.25"/>
  <cols>
    <col min="1" max="1" width="43.7109375" customWidth="1"/>
    <col min="2" max="2" width="7.5703125" customWidth="1"/>
  </cols>
  <sheetData>
    <row r="1" spans="1:7" ht="28.9" customHeight="1" x14ac:dyDescent="0.25">
      <c r="A1" s="420" t="s">
        <v>323</v>
      </c>
      <c r="B1" s="420"/>
      <c r="C1" s="420"/>
      <c r="D1" s="420"/>
      <c r="E1" s="420"/>
      <c r="F1" s="420"/>
      <c r="G1" s="420"/>
    </row>
    <row r="2" spans="1:7" x14ac:dyDescent="0.25">
      <c r="A2" s="410" t="s">
        <v>324</v>
      </c>
      <c r="B2" s="421" t="s">
        <v>92</v>
      </c>
      <c r="C2" s="354" t="s">
        <v>285</v>
      </c>
      <c r="D2" s="354"/>
      <c r="E2" s="354"/>
      <c r="F2" s="354"/>
      <c r="G2" s="354"/>
    </row>
    <row r="3" spans="1:7" x14ac:dyDescent="0.25">
      <c r="A3" s="411"/>
      <c r="B3" s="421"/>
      <c r="C3" s="59" t="s">
        <v>130</v>
      </c>
      <c r="D3" s="59" t="s">
        <v>131</v>
      </c>
      <c r="E3" s="59" t="s">
        <v>132</v>
      </c>
      <c r="F3" s="59" t="s">
        <v>133</v>
      </c>
      <c r="G3" s="59" t="s">
        <v>134</v>
      </c>
    </row>
    <row r="4" spans="1:7" x14ac:dyDescent="0.25">
      <c r="A4" s="5" t="s">
        <v>297</v>
      </c>
      <c r="B4" s="115">
        <v>85.043408891708353</v>
      </c>
      <c r="C4" s="115">
        <v>100</v>
      </c>
      <c r="D4" s="115">
        <v>90.415712516662353</v>
      </c>
      <c r="E4" s="115">
        <v>82.992535763161399</v>
      </c>
      <c r="F4" s="115">
        <v>93.306780489006755</v>
      </c>
      <c r="G4" s="115">
        <v>78.554059139369429</v>
      </c>
    </row>
    <row r="5" spans="1:7" x14ac:dyDescent="0.25">
      <c r="A5" s="5" t="s">
        <v>298</v>
      </c>
      <c r="B5" s="115">
        <v>58.142737888883538</v>
      </c>
      <c r="C5" s="115">
        <v>82.390849222489578</v>
      </c>
      <c r="D5" s="115">
        <v>59.092822503070266</v>
      </c>
      <c r="E5" s="115">
        <v>72.052476885070419</v>
      </c>
      <c r="F5" s="115">
        <v>47.754240573664489</v>
      </c>
      <c r="G5" s="115">
        <v>55.690155902391673</v>
      </c>
    </row>
    <row r="6" spans="1:7" x14ac:dyDescent="0.25">
      <c r="A6" s="5" t="s">
        <v>299</v>
      </c>
      <c r="B6" s="115">
        <v>49.948567143226562</v>
      </c>
      <c r="C6" s="115">
        <v>54.501624143592878</v>
      </c>
      <c r="D6" s="115">
        <v>48.1210997256143</v>
      </c>
      <c r="E6" s="115">
        <v>48.932423529344206</v>
      </c>
      <c r="F6" s="115">
        <v>46.67704122628377</v>
      </c>
      <c r="G6" s="115">
        <v>51.585546451582573</v>
      </c>
    </row>
    <row r="7" spans="1:7" x14ac:dyDescent="0.25">
      <c r="A7" s="5" t="s">
        <v>300</v>
      </c>
      <c r="B7" s="115">
        <v>23.110828777236783</v>
      </c>
      <c r="C7" s="115">
        <v>35.149467089296479</v>
      </c>
      <c r="D7" s="115">
        <v>48.717985210452163</v>
      </c>
      <c r="E7" s="115">
        <v>32.66119974291567</v>
      </c>
      <c r="F7" s="115">
        <v>22.532422811284661</v>
      </c>
      <c r="G7" s="115">
        <v>13.240094114626682</v>
      </c>
    </row>
    <row r="8" spans="1:7" x14ac:dyDescent="0.25">
      <c r="A8" s="5" t="s">
        <v>301</v>
      </c>
      <c r="B8" s="115">
        <v>20.513115251094341</v>
      </c>
      <c r="C8" s="115">
        <v>34.696072270502313</v>
      </c>
      <c r="D8" s="115">
        <v>15.895840180735636</v>
      </c>
      <c r="E8" s="115">
        <v>20.643759231474281</v>
      </c>
      <c r="F8" s="115">
        <v>18.786587325433914</v>
      </c>
      <c r="G8" s="115">
        <v>20.479148525035757</v>
      </c>
    </row>
    <row r="9" spans="1:7" x14ac:dyDescent="0.25">
      <c r="A9" s="147" t="s">
        <v>236</v>
      </c>
    </row>
  </sheetData>
  <mergeCells count="4">
    <mergeCell ref="A1:G1"/>
    <mergeCell ref="B2:B3"/>
    <mergeCell ref="C2:G2"/>
    <mergeCell ref="A2:A3"/>
  </mergeCells>
  <pageMargins left="0.7" right="0.7" top="0.75" bottom="0.75" header="0.3" footer="0.3"/>
  <pageSetup orientation="landscape" r:id="rId1"/>
  <headerFooter>
    <oddHeader>&amp;CSection 2 - Behavour and Access to Services</oddHeader>
    <oddFooter>&amp;CNigeria COVID-19 National Longitudinal Phone Survey (Covid-19 NLPS) 2020
Round 3- July 2020&amp;R&amp;P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D40C-CD6E-48B5-ACD3-FDC4BA9784C2}">
  <sheetPr>
    <pageSetUpPr fitToPage="1"/>
  </sheetPr>
  <dimension ref="A1:F12"/>
  <sheetViews>
    <sheetView showGridLines="0" view="pageLayout" zoomScaleNormal="90" workbookViewId="0">
      <selection activeCell="H2" sqref="H2"/>
    </sheetView>
  </sheetViews>
  <sheetFormatPr defaultColWidth="9.140625" defaultRowHeight="15" x14ac:dyDescent="0.25"/>
  <cols>
    <col min="1" max="1" width="37.42578125" bestFit="1" customWidth="1"/>
    <col min="2" max="2" width="10.5703125" hidden="1" customWidth="1"/>
    <col min="3" max="3" width="15.5703125" customWidth="1"/>
    <col min="4" max="4" width="11.85546875" customWidth="1"/>
    <col min="5" max="6" width="11.42578125" customWidth="1"/>
  </cols>
  <sheetData>
    <row r="1" spans="1:6" ht="30" customHeight="1" x14ac:dyDescent="0.25">
      <c r="A1" s="422" t="s">
        <v>480</v>
      </c>
      <c r="B1" s="423"/>
      <c r="C1" s="423"/>
      <c r="D1" s="423"/>
      <c r="E1" s="423"/>
      <c r="F1" s="423"/>
    </row>
    <row r="2" spans="1:6" x14ac:dyDescent="0.25">
      <c r="A2" s="148"/>
      <c r="B2" s="424" t="s">
        <v>325</v>
      </c>
      <c r="C2" s="424"/>
      <c r="D2" s="425" t="s">
        <v>62</v>
      </c>
      <c r="E2" s="425" t="s">
        <v>61</v>
      </c>
      <c r="F2" s="425" t="s">
        <v>72</v>
      </c>
    </row>
    <row r="3" spans="1:6" ht="28.35" customHeight="1" x14ac:dyDescent="0.25">
      <c r="A3" s="150" t="s">
        <v>326</v>
      </c>
      <c r="B3" s="151" t="s">
        <v>327</v>
      </c>
      <c r="C3" s="152" t="s">
        <v>328</v>
      </c>
      <c r="D3" s="426"/>
      <c r="E3" s="426"/>
      <c r="F3" s="426"/>
    </row>
    <row r="4" spans="1:6" x14ac:dyDescent="0.25">
      <c r="A4" s="153" t="s">
        <v>329</v>
      </c>
      <c r="B4" s="155">
        <v>43.734572372278471</v>
      </c>
      <c r="C4" s="155">
        <v>85.085329630153481</v>
      </c>
      <c r="D4" s="155">
        <v>42.730773126809908</v>
      </c>
      <c r="E4" s="155">
        <v>71.310876389007802</v>
      </c>
      <c r="F4" s="155">
        <v>81.848706528213924</v>
      </c>
    </row>
    <row r="5" spans="1:6" x14ac:dyDescent="0.25">
      <c r="A5" s="55" t="s">
        <v>331</v>
      </c>
      <c r="B5" s="56"/>
      <c r="C5" s="156"/>
      <c r="D5" s="156"/>
      <c r="E5" s="157">
        <v>51.235408528278938</v>
      </c>
      <c r="F5" s="157">
        <v>79.422319568261869</v>
      </c>
    </row>
    <row r="6" spans="1:6" x14ac:dyDescent="0.25">
      <c r="A6" s="55" t="s">
        <v>332</v>
      </c>
      <c r="B6" s="56"/>
      <c r="C6" s="156"/>
      <c r="D6" s="158"/>
      <c r="E6" s="157">
        <v>48.764591471721062</v>
      </c>
      <c r="F6" s="157">
        <v>20.577680431738131</v>
      </c>
    </row>
    <row r="7" spans="1:6" x14ac:dyDescent="0.25">
      <c r="A7" s="144" t="s">
        <v>330</v>
      </c>
      <c r="B7" s="155">
        <v>56.265427627721529</v>
      </c>
      <c r="C7" s="155">
        <v>14.914670369846514</v>
      </c>
      <c r="D7" s="159">
        <v>57.2692268731901</v>
      </c>
      <c r="E7" s="159">
        <v>28.689123610992194</v>
      </c>
      <c r="F7" s="159">
        <v>18.151293471786065</v>
      </c>
    </row>
    <row r="8" spans="1:6" x14ac:dyDescent="0.25">
      <c r="A8" s="55" t="s">
        <v>333</v>
      </c>
      <c r="B8" s="56"/>
      <c r="C8" s="156"/>
      <c r="D8" s="157">
        <v>24.116151577042793</v>
      </c>
      <c r="E8" s="157">
        <v>77.280217288550432</v>
      </c>
      <c r="F8" s="157">
        <v>64.555712957954256</v>
      </c>
    </row>
    <row r="9" spans="1:6" x14ac:dyDescent="0.25">
      <c r="A9" s="55" t="s">
        <v>334</v>
      </c>
      <c r="B9" s="56"/>
      <c r="C9" s="156"/>
      <c r="D9" s="157">
        <v>75.883848422957215</v>
      </c>
      <c r="E9" s="157">
        <v>22.719782711449561</v>
      </c>
      <c r="F9" s="157">
        <v>35.444287042045751</v>
      </c>
    </row>
    <row r="10" spans="1:6" ht="24" customHeight="1" x14ac:dyDescent="0.25">
      <c r="A10" s="427" t="s">
        <v>335</v>
      </c>
      <c r="B10" s="366"/>
      <c r="C10" s="366"/>
      <c r="D10" s="366"/>
      <c r="E10" s="366"/>
      <c r="F10" s="366"/>
    </row>
    <row r="11" spans="1:6" x14ac:dyDescent="0.25">
      <c r="A11" s="94" t="s">
        <v>336</v>
      </c>
      <c r="B11" s="94"/>
    </row>
    <row r="12" spans="1:6" x14ac:dyDescent="0.25">
      <c r="A12" s="213"/>
      <c r="B12" s="94"/>
    </row>
  </sheetData>
  <mergeCells count="6">
    <mergeCell ref="A10:F10"/>
    <mergeCell ref="A1:F1"/>
    <mergeCell ref="B2:C2"/>
    <mergeCell ref="D2:D3"/>
    <mergeCell ref="E2:E3"/>
    <mergeCell ref="F2:F3"/>
  </mergeCells>
  <pageMargins left="0.7" right="0.7" top="0.75" bottom="0.75" header="0.3" footer="0.3"/>
  <pageSetup orientation="landscape" r:id="rId1"/>
  <headerFooter>
    <oddHeader>&amp;CSection 3 - Employment</oddHeader>
    <oddFooter>&amp;CNigeria COVID-19 National Longitudinal Phone Survey (Covid-19 NLPS) 2020
Round 3- July 2020&amp;R&amp;P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97AC-4C25-4201-B533-D9F41D7401FF}">
  <sheetPr>
    <pageSetUpPr fitToPage="1"/>
  </sheetPr>
  <dimension ref="A1:D16"/>
  <sheetViews>
    <sheetView showGridLines="0" view="pageLayout" zoomScaleNormal="90" workbookViewId="0">
      <selection activeCell="G3" sqref="G3"/>
    </sheetView>
  </sheetViews>
  <sheetFormatPr defaultColWidth="9.140625" defaultRowHeight="15" x14ac:dyDescent="0.25"/>
  <cols>
    <col min="1" max="1" width="37.42578125" bestFit="1" customWidth="1"/>
    <col min="2" max="2" width="11.85546875" customWidth="1"/>
    <col min="3" max="4" width="11.42578125" customWidth="1"/>
  </cols>
  <sheetData>
    <row r="1" spans="1:4" x14ac:dyDescent="0.25">
      <c r="A1" s="423" t="s">
        <v>481</v>
      </c>
      <c r="B1" s="423"/>
      <c r="C1" s="423"/>
      <c r="D1" s="423"/>
    </row>
    <row r="2" spans="1:4" x14ac:dyDescent="0.25">
      <c r="A2" s="148"/>
      <c r="B2" s="425" t="s">
        <v>62</v>
      </c>
      <c r="C2" s="425" t="s">
        <v>61</v>
      </c>
      <c r="D2" s="425" t="s">
        <v>72</v>
      </c>
    </row>
    <row r="3" spans="1:4" ht="28.35" customHeight="1" x14ac:dyDescent="0.25">
      <c r="A3" s="150" t="s">
        <v>482</v>
      </c>
      <c r="B3" s="426"/>
      <c r="C3" s="426"/>
      <c r="D3" s="426"/>
    </row>
    <row r="4" spans="1:4" x14ac:dyDescent="0.25">
      <c r="A4" s="55" t="s">
        <v>331</v>
      </c>
      <c r="B4" s="157">
        <v>42.730773126809908</v>
      </c>
      <c r="C4" s="157">
        <v>36.536418843004157</v>
      </c>
      <c r="D4" s="157">
        <v>65.006141261326889</v>
      </c>
    </row>
    <row r="5" spans="1:4" x14ac:dyDescent="0.25">
      <c r="A5" s="55" t="s">
        <v>332</v>
      </c>
      <c r="B5" s="158">
        <v>0</v>
      </c>
      <c r="C5" s="157">
        <v>34.774457546003646</v>
      </c>
      <c r="D5" s="157">
        <v>16.842565266887046</v>
      </c>
    </row>
    <row r="6" spans="1:4" x14ac:dyDescent="0.25">
      <c r="A6" s="55" t="s">
        <v>333</v>
      </c>
      <c r="B6" s="157">
        <v>13.811133559739048</v>
      </c>
      <c r="C6" s="157">
        <v>22.171017064755596</v>
      </c>
      <c r="D6" s="157">
        <v>11.717696911802102</v>
      </c>
    </row>
    <row r="7" spans="1:4" x14ac:dyDescent="0.25">
      <c r="A7" s="55" t="s">
        <v>334</v>
      </c>
      <c r="B7" s="157">
        <v>43.458093313451045</v>
      </c>
      <c r="C7" s="157">
        <v>6.5181065462365995</v>
      </c>
      <c r="D7" s="157">
        <v>6.4335965599839637</v>
      </c>
    </row>
    <row r="8" spans="1:4" ht="24" customHeight="1" x14ac:dyDescent="0.25">
      <c r="A8" s="427" t="s">
        <v>335</v>
      </c>
      <c r="B8" s="366"/>
      <c r="C8" s="366"/>
      <c r="D8" s="366"/>
    </row>
    <row r="9" spans="1:4" x14ac:dyDescent="0.25">
      <c r="A9" s="94" t="s">
        <v>336</v>
      </c>
    </row>
    <row r="10" spans="1:4" x14ac:dyDescent="0.25">
      <c r="A10" s="94"/>
    </row>
    <row r="11" spans="1:4" x14ac:dyDescent="0.25">
      <c r="A11" s="307"/>
      <c r="B11" s="428"/>
      <c r="C11" s="428"/>
      <c r="D11" s="428"/>
    </row>
    <row r="12" spans="1:4" s="2" customFormat="1" ht="30" x14ac:dyDescent="0.25">
      <c r="A12" s="308"/>
      <c r="B12" s="309" t="s">
        <v>62</v>
      </c>
      <c r="C12" s="309" t="s">
        <v>61</v>
      </c>
      <c r="D12" s="309" t="s">
        <v>72</v>
      </c>
    </row>
    <row r="13" spans="1:4" x14ac:dyDescent="0.25">
      <c r="A13" s="307" t="s">
        <v>337</v>
      </c>
      <c r="B13" s="310">
        <f>B4</f>
        <v>42.730773126809908</v>
      </c>
      <c r="C13" s="310">
        <f>C4</f>
        <v>36.536418843004157</v>
      </c>
      <c r="D13" s="310">
        <f>D4</f>
        <v>65.006141261326889</v>
      </c>
    </row>
    <row r="14" spans="1:4" x14ac:dyDescent="0.25">
      <c r="A14" s="307" t="s">
        <v>338</v>
      </c>
      <c r="B14" s="311"/>
      <c r="C14" s="310">
        <f t="shared" ref="C14:D16" si="0">C5</f>
        <v>34.774457546003646</v>
      </c>
      <c r="D14" s="310">
        <f t="shared" si="0"/>
        <v>16.842565266887046</v>
      </c>
    </row>
    <row r="15" spans="1:4" x14ac:dyDescent="0.25">
      <c r="A15" s="307" t="s">
        <v>339</v>
      </c>
      <c r="B15" s="310">
        <f>B6</f>
        <v>13.811133559739048</v>
      </c>
      <c r="C15" s="310">
        <f t="shared" si="0"/>
        <v>22.171017064755596</v>
      </c>
      <c r="D15" s="310">
        <f t="shared" si="0"/>
        <v>11.717696911802102</v>
      </c>
    </row>
    <row r="16" spans="1:4" x14ac:dyDescent="0.25">
      <c r="A16" s="307" t="s">
        <v>340</v>
      </c>
      <c r="B16" s="310">
        <f>B7</f>
        <v>43.458093313451045</v>
      </c>
      <c r="C16" s="310">
        <f t="shared" si="0"/>
        <v>6.5181065462365995</v>
      </c>
      <c r="D16" s="310">
        <f t="shared" si="0"/>
        <v>6.4335965599839637</v>
      </c>
    </row>
  </sheetData>
  <mergeCells count="6">
    <mergeCell ref="A1:D1"/>
    <mergeCell ref="B2:B3"/>
    <mergeCell ref="C2:C3"/>
    <mergeCell ref="D2:D3"/>
    <mergeCell ref="B11:D11"/>
    <mergeCell ref="A8:D8"/>
  </mergeCells>
  <pageMargins left="0.7" right="0.7" top="0.75" bottom="0.75" header="0.3" footer="0.3"/>
  <pageSetup orientation="landscape" r:id="rId1"/>
  <headerFooter>
    <oddHeader>&amp;CSection 3 - Employment</oddHeader>
    <oddFooter>&amp;CNigeria COVID-19 National Longitudinal Phone Survey (Covid-19 NLPS) 2020
Round 3- July 2020&amp;R&amp;P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2770-A658-4EF2-AC7A-675E476867E1}">
  <sheetPr>
    <pageSetUpPr fitToPage="1"/>
  </sheetPr>
  <dimension ref="A1:G14"/>
  <sheetViews>
    <sheetView showGridLines="0" view="pageLayout" zoomScaleNormal="100" workbookViewId="0">
      <selection activeCell="I12" sqref="I12"/>
    </sheetView>
  </sheetViews>
  <sheetFormatPr defaultColWidth="9.140625" defaultRowHeight="15" x14ac:dyDescent="0.25"/>
  <cols>
    <col min="1" max="1" width="50" customWidth="1"/>
    <col min="2" max="2" width="9.140625" customWidth="1"/>
    <col min="3" max="7" width="8.5703125" customWidth="1"/>
  </cols>
  <sheetData>
    <row r="1" spans="1:7" x14ac:dyDescent="0.25">
      <c r="A1" s="422" t="s">
        <v>483</v>
      </c>
      <c r="B1" s="423"/>
      <c r="C1" s="423"/>
      <c r="D1" s="423"/>
      <c r="E1" s="423"/>
      <c r="F1" s="423"/>
      <c r="G1" s="423"/>
    </row>
    <row r="2" spans="1:7" x14ac:dyDescent="0.25">
      <c r="A2" s="148"/>
      <c r="B2" s="429" t="s">
        <v>341</v>
      </c>
      <c r="C2" s="342" t="s">
        <v>342</v>
      </c>
      <c r="D2" s="343"/>
      <c r="E2" s="343"/>
      <c r="F2" s="343"/>
      <c r="G2" s="344"/>
    </row>
    <row r="3" spans="1:7" ht="14.45" customHeight="1" x14ac:dyDescent="0.25">
      <c r="A3" s="150"/>
      <c r="B3" s="430"/>
      <c r="C3" s="46" t="s">
        <v>130</v>
      </c>
      <c r="D3" s="46" t="s">
        <v>131</v>
      </c>
      <c r="E3" s="46" t="s">
        <v>132</v>
      </c>
      <c r="F3" s="46" t="s">
        <v>133</v>
      </c>
      <c r="G3" s="46" t="s">
        <v>134</v>
      </c>
    </row>
    <row r="4" spans="1:7" x14ac:dyDescent="0.25">
      <c r="A4" s="55" t="s">
        <v>345</v>
      </c>
      <c r="B4" s="8">
        <v>33.600722362094942</v>
      </c>
      <c r="C4" s="8">
        <v>26.498357283370375</v>
      </c>
      <c r="D4" s="8">
        <v>36.084638027384656</v>
      </c>
      <c r="E4" s="8">
        <v>36.989071547524553</v>
      </c>
      <c r="F4" s="8">
        <v>33.311685607561849</v>
      </c>
      <c r="G4" s="8">
        <v>33.462894452395673</v>
      </c>
    </row>
    <row r="5" spans="1:7" x14ac:dyDescent="0.25">
      <c r="A5" s="55" t="s">
        <v>346</v>
      </c>
      <c r="B5" s="8">
        <v>31.427726653863353</v>
      </c>
      <c r="C5" s="8">
        <v>37.413081891722669</v>
      </c>
      <c r="D5" s="8">
        <v>31.000202044709329</v>
      </c>
      <c r="E5" s="8">
        <v>34.38191253106379</v>
      </c>
      <c r="F5" s="8">
        <v>28.964493309004489</v>
      </c>
      <c r="G5" s="8">
        <v>29.527425692192725</v>
      </c>
    </row>
    <row r="6" spans="1:7" x14ac:dyDescent="0.25">
      <c r="A6" s="55" t="s">
        <v>347</v>
      </c>
      <c r="B6" s="8">
        <v>12.068688755496392</v>
      </c>
      <c r="C6" s="8">
        <v>14.580165753094452</v>
      </c>
      <c r="D6" s="8">
        <v>11.744765122084374</v>
      </c>
      <c r="E6" s="8">
        <v>13.284812999581643</v>
      </c>
      <c r="F6" s="8">
        <v>11.017239814646583</v>
      </c>
      <c r="G6" s="8">
        <v>11.362116551323966</v>
      </c>
    </row>
    <row r="7" spans="1:7" x14ac:dyDescent="0.25">
      <c r="A7" s="55" t="s">
        <v>348</v>
      </c>
      <c r="B7" s="8">
        <v>4.7515687567592444</v>
      </c>
      <c r="C7" s="8">
        <v>4.8581581417937514</v>
      </c>
      <c r="D7" s="8">
        <v>6.9210193573539058</v>
      </c>
      <c r="E7" s="8">
        <v>1.9420137678931035</v>
      </c>
      <c r="F7" s="8">
        <v>5.1727156966872379</v>
      </c>
      <c r="G7" s="8">
        <v>4.9641094141749385</v>
      </c>
    </row>
    <row r="8" spans="1:7" x14ac:dyDescent="0.25">
      <c r="A8" s="55" t="s">
        <v>349</v>
      </c>
      <c r="B8" s="8">
        <v>3.25208141328529</v>
      </c>
      <c r="C8" s="8">
        <v>3.0186978438950782</v>
      </c>
      <c r="D8" s="8">
        <v>4.5931646921144162</v>
      </c>
      <c r="E8" s="8">
        <v>1.2779299132281148</v>
      </c>
      <c r="F8" s="8">
        <v>4.7245475441743965</v>
      </c>
      <c r="G8" s="8">
        <v>2.7714419438770741</v>
      </c>
    </row>
    <row r="9" spans="1:7" x14ac:dyDescent="0.25">
      <c r="A9" s="55" t="s">
        <v>350</v>
      </c>
      <c r="B9" s="8">
        <v>1.8029727308237629</v>
      </c>
      <c r="C9" s="8">
        <v>2.2339937457267731</v>
      </c>
      <c r="D9" s="8">
        <v>1.2251098454888849</v>
      </c>
      <c r="E9" s="8">
        <v>1.6033134024798235</v>
      </c>
      <c r="F9" s="8">
        <v>0.79322844485460642</v>
      </c>
      <c r="G9" s="8">
        <v>2.7237347872171069</v>
      </c>
    </row>
    <row r="10" spans="1:7" x14ac:dyDescent="0.25">
      <c r="A10" s="55" t="s">
        <v>351</v>
      </c>
      <c r="B10" s="8">
        <v>3.1815151466986733</v>
      </c>
      <c r="C10" s="8">
        <v>2.7482300063209584</v>
      </c>
      <c r="D10" s="8">
        <v>1.4186242322635769</v>
      </c>
      <c r="E10" s="8">
        <v>2.8556171066881073</v>
      </c>
      <c r="F10" s="8">
        <v>4.338103282819076</v>
      </c>
      <c r="G10" s="8">
        <v>3.50477931215659</v>
      </c>
    </row>
    <row r="11" spans="1:7" x14ac:dyDescent="0.25">
      <c r="A11" s="55" t="s">
        <v>352</v>
      </c>
      <c r="B11" s="8">
        <v>6.2324750418948005</v>
      </c>
      <c r="C11" s="8">
        <v>8.6018653776809053</v>
      </c>
      <c r="D11" s="8">
        <v>4.3252536409347249</v>
      </c>
      <c r="E11" s="8">
        <v>5.7308975424702968</v>
      </c>
      <c r="F11" s="8">
        <v>5.0816782880887112</v>
      </c>
      <c r="G11" s="8">
        <v>7.3012024075013979</v>
      </c>
    </row>
    <row r="12" spans="1:7" x14ac:dyDescent="0.25">
      <c r="A12" s="5" t="s">
        <v>343</v>
      </c>
      <c r="B12" s="8">
        <v>3.6822491390835399</v>
      </c>
      <c r="C12" s="8">
        <v>4.7449956395044637E-2</v>
      </c>
      <c r="D12" s="8">
        <v>2.687223037666123</v>
      </c>
      <c r="E12" s="8">
        <v>1.9344311890705623</v>
      </c>
      <c r="F12" s="8">
        <v>6.596308012163056</v>
      </c>
      <c r="G12" s="8">
        <v>4.3822954391605249</v>
      </c>
    </row>
    <row r="13" spans="1:7" x14ac:dyDescent="0.25">
      <c r="A13" s="94" t="s">
        <v>344</v>
      </c>
    </row>
    <row r="14" spans="1:7" ht="27" customHeight="1" x14ac:dyDescent="0.25">
      <c r="A14" s="427" t="s">
        <v>335</v>
      </c>
      <c r="B14" s="366"/>
      <c r="C14" s="366"/>
      <c r="D14" s="366"/>
      <c r="E14" s="366"/>
      <c r="F14" s="366"/>
    </row>
  </sheetData>
  <mergeCells count="4">
    <mergeCell ref="A1:G1"/>
    <mergeCell ref="B2:B3"/>
    <mergeCell ref="C2:G2"/>
    <mergeCell ref="A14:F14"/>
  </mergeCells>
  <pageMargins left="0.7" right="0.7" top="0.75" bottom="0.75" header="0.3" footer="0.3"/>
  <pageSetup scale="94" orientation="landscape" r:id="rId1"/>
  <headerFooter>
    <oddHeader>&amp;CSection 3 - Employment</oddHeader>
    <oddFooter>&amp;CNigeria COVID-19 National Longitudinal Phone Survey (Covid-19 NLPS) 2020
Round 3- July 2020&amp;R&amp;P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CDA8-2F67-42F0-9CE8-95A9ED1F2200}">
  <sheetPr>
    <pageSetUpPr fitToPage="1"/>
  </sheetPr>
  <dimension ref="A1:C8"/>
  <sheetViews>
    <sheetView view="pageLayout" zoomScaleNormal="110" workbookViewId="0">
      <selection activeCell="G2" sqref="G2"/>
    </sheetView>
  </sheetViews>
  <sheetFormatPr defaultRowHeight="15" x14ac:dyDescent="0.25"/>
  <cols>
    <col min="1" max="1" width="41" customWidth="1"/>
  </cols>
  <sheetData>
    <row r="1" spans="1:3" x14ac:dyDescent="0.25">
      <c r="A1" s="422" t="s">
        <v>487</v>
      </c>
      <c r="B1" s="423"/>
    </row>
    <row r="2" spans="1:3" x14ac:dyDescent="0.25">
      <c r="A2" s="161"/>
      <c r="B2" s="431" t="s">
        <v>341</v>
      </c>
    </row>
    <row r="3" spans="1:3" x14ac:dyDescent="0.25">
      <c r="A3" s="162"/>
      <c r="B3" s="432"/>
    </row>
    <row r="4" spans="1:3" x14ac:dyDescent="0.25">
      <c r="A4" s="5" t="s">
        <v>486</v>
      </c>
      <c r="B4" s="8">
        <v>9.9147241809783395</v>
      </c>
      <c r="C4" s="90"/>
    </row>
    <row r="5" spans="1:3" x14ac:dyDescent="0.25">
      <c r="A5" s="55" t="s">
        <v>485</v>
      </c>
      <c r="B5" s="8">
        <v>33.600722362094942</v>
      </c>
    </row>
    <row r="6" spans="1:3" x14ac:dyDescent="0.25">
      <c r="A6" s="55" t="s">
        <v>353</v>
      </c>
      <c r="B6" s="8">
        <v>31.427726653863353</v>
      </c>
    </row>
    <row r="7" spans="1:3" x14ac:dyDescent="0.25">
      <c r="A7" s="55" t="s">
        <v>484</v>
      </c>
      <c r="B7" s="8">
        <v>12.068688755496392</v>
      </c>
    </row>
    <row r="8" spans="1:3" x14ac:dyDescent="0.25">
      <c r="A8" s="163" t="s">
        <v>354</v>
      </c>
      <c r="B8" s="164">
        <v>12.98813804756697</v>
      </c>
    </row>
  </sheetData>
  <mergeCells count="2">
    <mergeCell ref="A1:B1"/>
    <mergeCell ref="B2:B3"/>
  </mergeCells>
  <pageMargins left="0.7" right="0.7" top="0.75" bottom="0.75" header="0.3" footer="0.3"/>
  <pageSetup scale="98" orientation="landscape" r:id="rId1"/>
  <headerFooter>
    <oddHeader>&amp;CSection 3 - Employment</oddHeader>
    <oddFooter>&amp;CNigeria COVID-19 National Longitudinal Phone Survey (Covid-19 NLPS) 2020
Round 3- July 2020&amp;R&amp;P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293A-296D-4439-A2E6-72E42E8FCD2A}">
  <sheetPr>
    <pageSetUpPr fitToPage="1"/>
  </sheetPr>
  <dimension ref="A1:H13"/>
  <sheetViews>
    <sheetView showGridLines="0" view="pageLayout" topLeftCell="A4" zoomScaleNormal="100" workbookViewId="0">
      <selection activeCell="H29" sqref="H29"/>
    </sheetView>
  </sheetViews>
  <sheetFormatPr defaultColWidth="9.140625" defaultRowHeight="15" x14ac:dyDescent="0.25"/>
  <cols>
    <col min="1" max="1" width="48.42578125" bestFit="1" customWidth="1"/>
    <col min="2" max="2" width="9.85546875" customWidth="1"/>
    <col min="3" max="3" width="10.5703125" customWidth="1"/>
    <col min="4" max="4" width="13.5703125" customWidth="1"/>
    <col min="5" max="5" width="15.85546875" customWidth="1"/>
    <col min="6" max="6" width="15" customWidth="1"/>
    <col min="7" max="7" width="14.5703125" customWidth="1"/>
    <col min="8" max="8" width="11.85546875" customWidth="1"/>
  </cols>
  <sheetData>
    <row r="1" spans="1:8" x14ac:dyDescent="0.25">
      <c r="A1" s="423" t="s">
        <v>488</v>
      </c>
      <c r="B1" s="423"/>
      <c r="C1" s="423"/>
      <c r="D1" s="423"/>
      <c r="E1" s="423"/>
      <c r="F1" s="423"/>
      <c r="G1" s="423"/>
      <c r="H1" s="423"/>
    </row>
    <row r="2" spans="1:8" ht="15.6" customHeight="1" x14ac:dyDescent="0.25">
      <c r="A2" s="148"/>
      <c r="B2" s="166"/>
      <c r="C2" s="341" t="s">
        <v>357</v>
      </c>
      <c r="D2" s="341"/>
      <c r="E2" s="341"/>
      <c r="F2" s="341"/>
      <c r="G2" s="341"/>
      <c r="H2" s="341"/>
    </row>
    <row r="3" spans="1:8" ht="47.45" customHeight="1" x14ac:dyDescent="0.25">
      <c r="A3" s="167" t="s">
        <v>358</v>
      </c>
      <c r="B3" s="168" t="s">
        <v>356</v>
      </c>
      <c r="C3" s="152" t="s">
        <v>359</v>
      </c>
      <c r="D3" s="152" t="s">
        <v>360</v>
      </c>
      <c r="E3" s="152" t="s">
        <v>361</v>
      </c>
      <c r="F3" s="152" t="s">
        <v>362</v>
      </c>
      <c r="G3" s="152" t="s">
        <v>363</v>
      </c>
      <c r="H3" s="152" t="s">
        <v>364</v>
      </c>
    </row>
    <row r="4" spans="1:8" x14ac:dyDescent="0.25">
      <c r="A4" s="55" t="s">
        <v>345</v>
      </c>
      <c r="B4" s="8">
        <v>33.600722362094942</v>
      </c>
      <c r="C4" s="8">
        <v>39.436967672072264</v>
      </c>
      <c r="D4" s="8">
        <v>23.590275927612048</v>
      </c>
      <c r="E4" s="8">
        <v>34.620250463218369</v>
      </c>
      <c r="F4" s="8">
        <v>25.078678691424066</v>
      </c>
      <c r="G4" s="8">
        <v>9.6332813513305418</v>
      </c>
      <c r="H4" s="8">
        <v>32.506178877569837</v>
      </c>
    </row>
    <row r="5" spans="1:8" x14ac:dyDescent="0.25">
      <c r="A5" s="55" t="s">
        <v>346</v>
      </c>
      <c r="B5" s="8">
        <v>31.427726653863353</v>
      </c>
      <c r="C5" s="8">
        <v>34.691304355208544</v>
      </c>
      <c r="D5" s="8">
        <v>34.731139667688993</v>
      </c>
      <c r="E5" s="8">
        <v>25.69713594178095</v>
      </c>
      <c r="F5" s="8">
        <v>30.599680241893545</v>
      </c>
      <c r="G5" s="8">
        <v>44.805024077709689</v>
      </c>
      <c r="H5" s="8">
        <v>28.288841830638113</v>
      </c>
    </row>
    <row r="6" spans="1:8" x14ac:dyDescent="0.25">
      <c r="A6" s="55" t="s">
        <v>347</v>
      </c>
      <c r="B6" s="8">
        <v>12.068688755496392</v>
      </c>
      <c r="C6" s="8">
        <v>12.293330119155465</v>
      </c>
      <c r="D6" s="8">
        <v>31.151561589434202</v>
      </c>
      <c r="E6" s="8">
        <v>12.593231248122576</v>
      </c>
      <c r="F6" s="8">
        <v>14.361734190541339</v>
      </c>
      <c r="G6" s="8">
        <v>26.252649537490591</v>
      </c>
      <c r="H6" s="8">
        <v>7.4506640748723827</v>
      </c>
    </row>
    <row r="7" spans="1:8" x14ac:dyDescent="0.25">
      <c r="A7" s="55" t="s">
        <v>348</v>
      </c>
      <c r="B7" s="8">
        <v>4.7515687567592444</v>
      </c>
      <c r="C7" s="8">
        <v>4.9386571804126174</v>
      </c>
      <c r="D7" s="8">
        <v>2.0791071197844859</v>
      </c>
      <c r="E7" s="8">
        <v>3.5626060922171345</v>
      </c>
      <c r="F7" s="8">
        <v>6.2357262576123738</v>
      </c>
      <c r="G7" s="8">
        <v>1.425816810114499</v>
      </c>
      <c r="H7" s="8">
        <v>5.1807136496508202</v>
      </c>
    </row>
    <row r="8" spans="1:8" x14ac:dyDescent="0.25">
      <c r="A8" s="55" t="s">
        <v>349</v>
      </c>
      <c r="B8" s="8">
        <v>3.25208141328529</v>
      </c>
      <c r="C8" s="8">
        <v>2.4609300441211861</v>
      </c>
      <c r="D8" s="8">
        <v>0</v>
      </c>
      <c r="E8" s="8">
        <v>10.653812359642629</v>
      </c>
      <c r="F8" s="8">
        <v>2.8212111339853148</v>
      </c>
      <c r="G8" s="8">
        <v>2.7330619952747517</v>
      </c>
      <c r="H8" s="8">
        <v>3.5524050081666014</v>
      </c>
    </row>
    <row r="9" spans="1:8" x14ac:dyDescent="0.25">
      <c r="A9" s="55" t="s">
        <v>350</v>
      </c>
      <c r="B9" s="8">
        <v>1.8029727308237629</v>
      </c>
      <c r="C9" s="8">
        <v>0.93691730022601583</v>
      </c>
      <c r="D9" s="8">
        <v>0</v>
      </c>
      <c r="E9" s="8">
        <v>1.7658388265516101</v>
      </c>
      <c r="F9" s="8">
        <v>2.6280991959888675</v>
      </c>
      <c r="G9" s="8">
        <v>1.5142869069400533</v>
      </c>
      <c r="H9" s="8">
        <v>5.239390263783803</v>
      </c>
    </row>
    <row r="10" spans="1:8" x14ac:dyDescent="0.25">
      <c r="A10" s="55" t="s">
        <v>351</v>
      </c>
      <c r="B10" s="8">
        <v>3.1815151466986733</v>
      </c>
      <c r="C10" s="8">
        <v>1.8226278470238817</v>
      </c>
      <c r="D10" s="8">
        <v>6.4953555190823504</v>
      </c>
      <c r="E10" s="8">
        <v>5.6355728945720012</v>
      </c>
      <c r="F10" s="8">
        <v>4.0461593363752799</v>
      </c>
      <c r="G10" s="8">
        <v>0</v>
      </c>
      <c r="H10" s="8">
        <v>7.5747120873883036</v>
      </c>
    </row>
    <row r="11" spans="1:8" x14ac:dyDescent="0.25">
      <c r="A11" s="55" t="s">
        <v>352</v>
      </c>
      <c r="B11" s="8">
        <v>6.2324750418948005</v>
      </c>
      <c r="C11" s="8">
        <v>3.4192654817800245</v>
      </c>
      <c r="D11" s="8">
        <v>1.952560176397923</v>
      </c>
      <c r="E11" s="8">
        <v>5.471552173894735</v>
      </c>
      <c r="F11" s="8">
        <v>14.228710952179217</v>
      </c>
      <c r="G11" s="8">
        <v>13.635879321139868</v>
      </c>
      <c r="H11" s="8">
        <v>10.20709420793014</v>
      </c>
    </row>
    <row r="12" spans="1:8" x14ac:dyDescent="0.25">
      <c r="A12" s="5" t="s">
        <v>343</v>
      </c>
      <c r="B12" s="8">
        <v>3.6822491390835399</v>
      </c>
      <c r="C12" s="165">
        <v>0</v>
      </c>
      <c r="D12" s="165">
        <v>0</v>
      </c>
      <c r="E12" s="165">
        <v>0</v>
      </c>
      <c r="F12" s="165">
        <v>0</v>
      </c>
      <c r="G12" s="165">
        <v>0</v>
      </c>
      <c r="H12" s="165">
        <v>0</v>
      </c>
    </row>
    <row r="13" spans="1:8" ht="14.45" customHeight="1" x14ac:dyDescent="0.25">
      <c r="A13" s="427" t="s">
        <v>335</v>
      </c>
      <c r="B13" s="427"/>
      <c r="C13" s="427"/>
      <c r="D13" s="427"/>
      <c r="E13" s="427"/>
      <c r="F13" s="427"/>
      <c r="G13" s="427"/>
      <c r="H13" s="427"/>
    </row>
  </sheetData>
  <mergeCells count="3">
    <mergeCell ref="A1:H1"/>
    <mergeCell ref="C2:H2"/>
    <mergeCell ref="A13:H13"/>
  </mergeCells>
  <pageMargins left="0.7" right="0.7" top="0.75" bottom="0.75" header="0.3" footer="0.3"/>
  <pageSetup scale="87" orientation="landscape" r:id="rId1"/>
  <headerFooter>
    <oddHeader>&amp;CSection 3 - Employment</oddHeader>
    <oddFooter>&amp;CNigeria COVID-19 National Longitudinal Phone Survey (Covid-19 NLPS) 2020
Round 3- July 2020&amp;R&amp;P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8754-D949-4C2F-ADAF-5404AB4386FD}">
  <sheetPr>
    <pageSetUpPr fitToPage="1"/>
  </sheetPr>
  <dimension ref="A1:E10"/>
  <sheetViews>
    <sheetView showGridLines="0" view="pageLayout" zoomScaleNormal="100" workbookViewId="0">
      <selection activeCell="C13" sqref="C13"/>
    </sheetView>
  </sheetViews>
  <sheetFormatPr defaultColWidth="9.140625" defaultRowHeight="15" x14ac:dyDescent="0.25"/>
  <cols>
    <col min="1" max="1" width="36.7109375" bestFit="1" customWidth="1"/>
    <col min="2" max="4" width="18.5703125" customWidth="1"/>
    <col min="5" max="5" width="24.42578125" customWidth="1"/>
  </cols>
  <sheetData>
    <row r="1" spans="1:5" x14ac:dyDescent="0.25">
      <c r="A1" s="433" t="s">
        <v>489</v>
      </c>
      <c r="B1" s="433"/>
      <c r="C1" s="433"/>
      <c r="D1" s="433"/>
      <c r="E1" s="433"/>
    </row>
    <row r="2" spans="1:5" ht="45" x14ac:dyDescent="0.25">
      <c r="A2" s="341"/>
      <c r="B2" s="434" t="s">
        <v>376</v>
      </c>
      <c r="C2" s="435"/>
      <c r="D2" s="436"/>
      <c r="E2" s="169" t="s">
        <v>377</v>
      </c>
    </row>
    <row r="3" spans="1:5" ht="45" x14ac:dyDescent="0.25">
      <c r="A3" s="341"/>
      <c r="B3" s="170" t="s">
        <v>365</v>
      </c>
      <c r="C3" s="170" t="s">
        <v>366</v>
      </c>
      <c r="D3" s="170" t="s">
        <v>367</v>
      </c>
      <c r="E3" s="170" t="s">
        <v>72</v>
      </c>
    </row>
    <row r="4" spans="1:5" x14ac:dyDescent="0.25">
      <c r="A4" s="171" t="s">
        <v>92</v>
      </c>
      <c r="B4" s="172">
        <v>42.19970233721466</v>
      </c>
      <c r="C4" s="172">
        <v>6.3170105445443667</v>
      </c>
      <c r="D4" s="172">
        <v>6.4335965599839637</v>
      </c>
      <c r="E4" s="172">
        <v>27.410607567797278</v>
      </c>
    </row>
    <row r="5" spans="1:5" x14ac:dyDescent="0.25">
      <c r="A5" s="5" t="s">
        <v>368</v>
      </c>
      <c r="B5" s="8">
        <v>24.776641644789422</v>
      </c>
      <c r="C5" s="8">
        <v>39.474496123616895</v>
      </c>
      <c r="D5" s="8">
        <v>37.274775616099483</v>
      </c>
      <c r="E5" s="8">
        <v>57.410910609193479</v>
      </c>
    </row>
    <row r="6" spans="1:5" x14ac:dyDescent="0.25">
      <c r="A6" s="5" t="s">
        <v>378</v>
      </c>
      <c r="B6" s="8">
        <v>2.1431741635987973</v>
      </c>
      <c r="C6" s="8">
        <v>1.7500956732773367</v>
      </c>
      <c r="D6" s="8">
        <v>1.0193406982449524</v>
      </c>
      <c r="E6" s="8">
        <v>1.9920539803739277</v>
      </c>
    </row>
    <row r="7" spans="1:5" x14ac:dyDescent="0.25">
      <c r="A7" s="5" t="s">
        <v>379</v>
      </c>
      <c r="B7" s="8">
        <v>16.8630552450464</v>
      </c>
      <c r="C7" s="8">
        <v>10.590741835116047</v>
      </c>
      <c r="D7" s="8">
        <v>21.66454134323337</v>
      </c>
      <c r="E7" s="8">
        <v>8.2076695109376185</v>
      </c>
    </row>
    <row r="8" spans="1:5" x14ac:dyDescent="0.25">
      <c r="A8" s="5" t="s">
        <v>362</v>
      </c>
      <c r="B8" s="8">
        <v>29.43492562451079</v>
      </c>
      <c r="C8" s="8">
        <v>22.081016333347662</v>
      </c>
      <c r="D8" s="8">
        <v>16.080218524453191</v>
      </c>
      <c r="E8" s="8">
        <v>18.423016108772448</v>
      </c>
    </row>
    <row r="9" spans="1:5" x14ac:dyDescent="0.25">
      <c r="A9" s="5" t="s">
        <v>363</v>
      </c>
      <c r="B9" s="8">
        <v>7.2805768087072078</v>
      </c>
      <c r="C9" s="8">
        <v>5.2509742818832335</v>
      </c>
      <c r="D9" s="8">
        <v>1.0411628373111812</v>
      </c>
      <c r="E9" s="8">
        <v>4.0276969124896</v>
      </c>
    </row>
    <row r="10" spans="1:5" x14ac:dyDescent="0.25">
      <c r="A10" s="5" t="s">
        <v>364</v>
      </c>
      <c r="B10" s="8">
        <v>19.501626513347372</v>
      </c>
      <c r="C10" s="8">
        <v>20.852675752758817</v>
      </c>
      <c r="D10" s="8">
        <v>22.91996098065782</v>
      </c>
      <c r="E10" s="8">
        <v>9.9386528782329293</v>
      </c>
    </row>
  </sheetData>
  <mergeCells count="3">
    <mergeCell ref="A1:E1"/>
    <mergeCell ref="A2:A3"/>
    <mergeCell ref="B2:D2"/>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AEFC2-E316-4508-9087-30F655B1BA8A}">
  <sheetPr>
    <pageSetUpPr fitToPage="1"/>
  </sheetPr>
  <dimension ref="A1:C6"/>
  <sheetViews>
    <sheetView showGridLines="0" view="pageLayout" zoomScaleNormal="100" workbookViewId="0">
      <selection activeCell="A7" sqref="A7"/>
    </sheetView>
  </sheetViews>
  <sheetFormatPr defaultColWidth="9.140625" defaultRowHeight="15" x14ac:dyDescent="0.25"/>
  <cols>
    <col min="1" max="1" width="21.85546875" bestFit="1" customWidth="1"/>
    <col min="2" max="3" width="14.5703125" customWidth="1"/>
  </cols>
  <sheetData>
    <row r="1" spans="1:3" x14ac:dyDescent="0.25">
      <c r="A1" s="437" t="s">
        <v>490</v>
      </c>
      <c r="B1" s="437"/>
      <c r="C1" s="437"/>
    </row>
    <row r="2" spans="1:3" ht="22.5" customHeight="1" x14ac:dyDescent="0.25">
      <c r="A2" s="341"/>
      <c r="B2" s="438" t="s">
        <v>380</v>
      </c>
      <c r="C2" s="439"/>
    </row>
    <row r="3" spans="1:3" ht="21" customHeight="1" x14ac:dyDescent="0.25">
      <c r="A3" s="341"/>
      <c r="B3" s="45" t="s">
        <v>61</v>
      </c>
      <c r="C3" s="174" t="s">
        <v>72</v>
      </c>
    </row>
    <row r="4" spans="1:3" x14ac:dyDescent="0.25">
      <c r="A4" s="5" t="s">
        <v>381</v>
      </c>
      <c r="B4" s="8">
        <v>79.118434163431033</v>
      </c>
      <c r="C4" s="8">
        <v>74.427483054034298</v>
      </c>
    </row>
    <row r="5" spans="1:3" x14ac:dyDescent="0.25">
      <c r="A5" s="5" t="s">
        <v>382</v>
      </c>
      <c r="B5" s="8">
        <v>8.25022918700963</v>
      </c>
      <c r="C5" s="8">
        <v>3.2523074166109591</v>
      </c>
    </row>
    <row r="6" spans="1:3" x14ac:dyDescent="0.25">
      <c r="A6" s="5" t="s">
        <v>383</v>
      </c>
      <c r="B6" s="8">
        <v>12.631336649559334</v>
      </c>
      <c r="C6" s="8">
        <v>22.320209529354756</v>
      </c>
    </row>
  </sheetData>
  <mergeCells count="3">
    <mergeCell ref="A1:C1"/>
    <mergeCell ref="A2:A3"/>
    <mergeCell ref="B2:C2"/>
  </mergeCells>
  <pageMargins left="0.7" right="0.7" top="0.75" bottom="0.75" header="0.3" footer="0.3"/>
  <pageSetup orientation="landscape" r:id="rId1"/>
  <headerFooter>
    <oddHeader>&amp;CSection 3 - Employment</oddHeader>
    <oddFooter>&amp;CNigeria COVID-19 National Longitudinal Phone Survey (Covid-19 NLPS) 2020
Round 3- July 2020&amp;R&amp;P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67A5-E240-4680-9795-DE441F67C1B6}">
  <dimension ref="A1"/>
  <sheetViews>
    <sheetView showGridLines="0" tabSelected="1" view="pageLayout" zoomScaleNormal="100" workbookViewId="0">
      <selection activeCell="A7" sqref="A7"/>
    </sheetView>
  </sheetViews>
  <sheetFormatPr defaultColWidth="9.140625" defaultRowHeight="15" x14ac:dyDescent="0.25"/>
  <sheetData>
    <row r="1" s="39" customFormat="1" x14ac:dyDescent="0.25"/>
  </sheetData>
  <pageMargins left="0.7" right="0.7" top="0.75" bottom="0.75" header="0.3" footer="0.3"/>
  <pageSetup scale="97" orientation="landscape" r:id="rId1"/>
  <headerFooter>
    <oddHeader>&amp;CSection 0 - Metadata</oddHeader>
    <oddFooter>&amp;CNigeria COVID-19 National Longitudinal Phone Survey (Covid-19 NLPS) 2020
Round 3- July 2020&amp;R&amp;P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2A56-DBC8-41CB-B076-48881D4102B0}">
  <sheetPr>
    <pageSetUpPr fitToPage="1"/>
  </sheetPr>
  <dimension ref="A1:K17"/>
  <sheetViews>
    <sheetView showGridLines="0" view="pageLayout" zoomScaleNormal="100" workbookViewId="0">
      <selection sqref="A1:I17"/>
    </sheetView>
  </sheetViews>
  <sheetFormatPr defaultColWidth="9.140625" defaultRowHeight="15" x14ac:dyDescent="0.25"/>
  <cols>
    <col min="1" max="1" width="47.42578125" customWidth="1"/>
    <col min="2" max="4" width="13" customWidth="1"/>
    <col min="5" max="7" width="12.140625" customWidth="1"/>
    <col min="8" max="8" width="11.5703125" customWidth="1"/>
  </cols>
  <sheetData>
    <row r="1" spans="1:11" x14ac:dyDescent="0.25">
      <c r="A1" s="370" t="s">
        <v>491</v>
      </c>
      <c r="B1" s="370"/>
      <c r="C1" s="370"/>
      <c r="D1" s="370"/>
      <c r="E1" s="370"/>
      <c r="F1" s="370"/>
      <c r="G1" s="370"/>
      <c r="H1" s="370"/>
      <c r="I1" s="370"/>
    </row>
    <row r="2" spans="1:11" s="39" customFormat="1" ht="44.1" customHeight="1" x14ac:dyDescent="0.25">
      <c r="A2" s="62"/>
      <c r="B2" s="392" t="s">
        <v>384</v>
      </c>
      <c r="C2" s="393"/>
      <c r="D2" s="394"/>
      <c r="E2" s="392" t="s">
        <v>385</v>
      </c>
      <c r="F2" s="393"/>
      <c r="G2" s="394"/>
      <c r="H2" s="51" t="s">
        <v>386</v>
      </c>
      <c r="I2" s="62"/>
      <c r="K2" s="39" t="s">
        <v>387</v>
      </c>
    </row>
    <row r="3" spans="1:11" s="39" customFormat="1" ht="30" x14ac:dyDescent="0.25">
      <c r="A3" s="62"/>
      <c r="B3" s="128" t="s">
        <v>388</v>
      </c>
      <c r="C3" s="128" t="s">
        <v>389</v>
      </c>
      <c r="D3" s="128" t="s">
        <v>390</v>
      </c>
      <c r="E3" s="128" t="s">
        <v>391</v>
      </c>
      <c r="F3" s="128" t="s">
        <v>392</v>
      </c>
      <c r="G3" s="128" t="s">
        <v>393</v>
      </c>
      <c r="H3" s="175"/>
      <c r="I3" s="62"/>
    </row>
    <row r="4" spans="1:11" x14ac:dyDescent="0.25">
      <c r="A4" s="5" t="s">
        <v>394</v>
      </c>
      <c r="B4" s="176">
        <v>85.807513134909783</v>
      </c>
      <c r="C4" s="176">
        <v>40.881318813597147</v>
      </c>
      <c r="D4" s="176">
        <v>18.964592499004535</v>
      </c>
      <c r="E4" s="444">
        <f>SUM(B4:B10)</f>
        <v>89.545990055707733</v>
      </c>
      <c r="F4" s="444">
        <f>SUM(C4:C10)</f>
        <v>64.40628356582593</v>
      </c>
      <c r="G4" s="444">
        <f>SUM(D4:D10)</f>
        <v>47.841398061907377</v>
      </c>
      <c r="H4" s="447" t="s">
        <v>395</v>
      </c>
      <c r="I4" s="450" t="s">
        <v>396</v>
      </c>
    </row>
    <row r="5" spans="1:11" x14ac:dyDescent="0.25">
      <c r="A5" s="173" t="s">
        <v>397</v>
      </c>
      <c r="B5" s="176">
        <v>0.50686212621832161</v>
      </c>
      <c r="C5" s="176">
        <v>15.342256784890147</v>
      </c>
      <c r="D5" s="176">
        <v>20.08924104412516</v>
      </c>
      <c r="E5" s="445"/>
      <c r="F5" s="445"/>
      <c r="G5" s="445"/>
      <c r="H5" s="448"/>
      <c r="I5" s="450"/>
    </row>
    <row r="6" spans="1:11" x14ac:dyDescent="0.25">
      <c r="A6" s="173" t="s">
        <v>398</v>
      </c>
      <c r="B6" s="176">
        <v>0</v>
      </c>
      <c r="C6" s="176">
        <v>3.7118598262449303</v>
      </c>
      <c r="D6" s="176">
        <v>0.87459725013376</v>
      </c>
      <c r="E6" s="445"/>
      <c r="F6" s="445"/>
      <c r="G6" s="445"/>
      <c r="H6" s="448"/>
      <c r="I6" s="450"/>
    </row>
    <row r="7" spans="1:11" x14ac:dyDescent="0.25">
      <c r="A7" s="173" t="s">
        <v>399</v>
      </c>
      <c r="B7" s="176">
        <v>2.2489766173318655</v>
      </c>
      <c r="C7" s="176">
        <v>0</v>
      </c>
      <c r="D7" s="176">
        <v>0</v>
      </c>
      <c r="E7" s="445"/>
      <c r="F7" s="445"/>
      <c r="G7" s="445"/>
      <c r="H7" s="448"/>
      <c r="I7" s="450"/>
    </row>
    <row r="8" spans="1:11" x14ac:dyDescent="0.25">
      <c r="A8" s="5" t="s">
        <v>400</v>
      </c>
      <c r="B8" s="176">
        <v>0.39105387408851727</v>
      </c>
      <c r="C8" s="176">
        <v>0</v>
      </c>
      <c r="D8" s="176">
        <v>0.60184609411255174</v>
      </c>
      <c r="E8" s="445"/>
      <c r="F8" s="445"/>
      <c r="G8" s="445"/>
      <c r="H8" s="448"/>
      <c r="I8" s="450"/>
    </row>
    <row r="9" spans="1:11" x14ac:dyDescent="0.25">
      <c r="A9" s="5" t="s">
        <v>401</v>
      </c>
      <c r="B9" s="176">
        <v>0.20590030316962174</v>
      </c>
      <c r="C9" s="176">
        <v>0.78833858605584173</v>
      </c>
      <c r="D9" s="176">
        <v>0</v>
      </c>
      <c r="E9" s="445"/>
      <c r="F9" s="445"/>
      <c r="G9" s="445"/>
      <c r="H9" s="448"/>
      <c r="I9" s="450"/>
    </row>
    <row r="10" spans="1:11" ht="15.75" thickBot="1" x14ac:dyDescent="0.3">
      <c r="A10" s="122" t="s">
        <v>402</v>
      </c>
      <c r="B10" s="177">
        <v>0.38568399998962288</v>
      </c>
      <c r="C10" s="177">
        <v>3.6825095550378677</v>
      </c>
      <c r="D10" s="177">
        <v>7.3111211745313653</v>
      </c>
      <c r="E10" s="446"/>
      <c r="F10" s="446"/>
      <c r="G10" s="446"/>
      <c r="H10" s="449"/>
      <c r="I10" s="450"/>
    </row>
    <row r="11" spans="1:11" x14ac:dyDescent="0.25">
      <c r="A11" s="1" t="s">
        <v>403</v>
      </c>
      <c r="B11" s="178">
        <v>2.1966341188764833</v>
      </c>
      <c r="C11" s="178">
        <v>5.329945006372375</v>
      </c>
      <c r="D11" s="176">
        <v>11.735397661839901</v>
      </c>
      <c r="E11" s="440">
        <f>SUM(B11:B16)</f>
        <v>10.454009944292263</v>
      </c>
      <c r="F11" s="440">
        <f t="shared" ref="F11:G11" si="0">SUM(C11:C16)</f>
        <v>35.59371643417407</v>
      </c>
      <c r="G11" s="440">
        <f t="shared" si="0"/>
        <v>52.158601938092623</v>
      </c>
      <c r="H11" s="442" t="s">
        <v>404</v>
      </c>
      <c r="I11" s="450"/>
    </row>
    <row r="12" spans="1:11" x14ac:dyDescent="0.25">
      <c r="A12" s="179" t="s">
        <v>405</v>
      </c>
      <c r="B12" s="176">
        <v>3.6109196881911796</v>
      </c>
      <c r="C12" s="176">
        <v>2.6205572339867964</v>
      </c>
      <c r="D12" s="176">
        <v>2.6842763781074033</v>
      </c>
      <c r="E12" s="441"/>
      <c r="F12" s="441"/>
      <c r="G12" s="441"/>
      <c r="H12" s="443"/>
      <c r="I12" s="450"/>
    </row>
    <row r="13" spans="1:11" x14ac:dyDescent="0.25">
      <c r="A13" s="5" t="s">
        <v>406</v>
      </c>
      <c r="B13" s="176">
        <v>1.068652613870209</v>
      </c>
      <c r="C13" s="176">
        <v>1.6759271869847217</v>
      </c>
      <c r="D13" s="176">
        <v>3.6353725441389404</v>
      </c>
      <c r="E13" s="441"/>
      <c r="F13" s="441"/>
      <c r="G13" s="441"/>
      <c r="H13" s="443"/>
      <c r="I13" s="450"/>
    </row>
    <row r="14" spans="1:11" x14ac:dyDescent="0.25">
      <c r="A14" s="5" t="s">
        <v>407</v>
      </c>
      <c r="B14" s="176">
        <v>0.28460188586875451</v>
      </c>
      <c r="C14" s="176">
        <v>0</v>
      </c>
      <c r="D14" s="176">
        <v>0.3925214558656428</v>
      </c>
      <c r="E14" s="441"/>
      <c r="F14" s="441"/>
      <c r="G14" s="441"/>
      <c r="H14" s="443"/>
      <c r="I14" s="450"/>
    </row>
    <row r="15" spans="1:11" x14ac:dyDescent="0.25">
      <c r="A15" s="5" t="s">
        <v>408</v>
      </c>
      <c r="B15" s="176">
        <v>0.10009284500735689</v>
      </c>
      <c r="C15" s="176">
        <v>6.9470618165735276</v>
      </c>
      <c r="D15" s="176">
        <v>2.5388826985685298</v>
      </c>
      <c r="E15" s="441"/>
      <c r="F15" s="441"/>
      <c r="G15" s="441"/>
      <c r="H15" s="443"/>
      <c r="I15" s="450"/>
    </row>
    <row r="16" spans="1:11" x14ac:dyDescent="0.25">
      <c r="A16" s="5" t="s">
        <v>211</v>
      </c>
      <c r="B16" s="176">
        <v>3.1931087924782795</v>
      </c>
      <c r="C16" s="176">
        <v>19.020225190256646</v>
      </c>
      <c r="D16" s="176">
        <v>31.172151199572205</v>
      </c>
      <c r="E16" s="441"/>
      <c r="F16" s="441"/>
      <c r="G16" s="441"/>
      <c r="H16" s="443"/>
      <c r="I16" s="450"/>
    </row>
    <row r="17" spans="1:7" x14ac:dyDescent="0.25">
      <c r="A17" s="153" t="s">
        <v>409</v>
      </c>
      <c r="B17" s="160">
        <v>42.19970233721466</v>
      </c>
      <c r="C17" s="160">
        <v>6.3170105445443667</v>
      </c>
      <c r="D17" s="160">
        <v>6.4335965599839637</v>
      </c>
      <c r="E17" s="160">
        <v>42.19970233721466</v>
      </c>
      <c r="F17" s="160">
        <v>6.3170105445443667</v>
      </c>
      <c r="G17" s="160">
        <v>6.4335965599839637</v>
      </c>
    </row>
  </sheetData>
  <mergeCells count="12">
    <mergeCell ref="G11:G16"/>
    <mergeCell ref="H11:H16"/>
    <mergeCell ref="A1:I1"/>
    <mergeCell ref="B2:D2"/>
    <mergeCell ref="E2:G2"/>
    <mergeCell ref="E4:E10"/>
    <mergeCell ref="F4:F10"/>
    <mergeCell ref="G4:G10"/>
    <mergeCell ref="H4:H10"/>
    <mergeCell ref="I4:I16"/>
    <mergeCell ref="E11:E16"/>
    <mergeCell ref="F11:F16"/>
  </mergeCells>
  <pageMargins left="0.7" right="0.7" top="0.75" bottom="0.75" header="0.3" footer="0.3"/>
  <pageSetup scale="85" orientation="landscape" r:id="rId1"/>
  <headerFooter>
    <oddHeader>&amp;CSection 3 - Employment</oddHeader>
    <oddFooter>&amp;CNigeria COVID-19 National Longitudinal Phone Survey (Covid-19 NLPS) 2020
Round 3- July 2020&amp;R&amp;P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9F78-A1E1-4E3C-BB8F-111D4EDED12D}">
  <sheetPr>
    <pageSetUpPr fitToPage="1"/>
  </sheetPr>
  <dimension ref="A1:E10"/>
  <sheetViews>
    <sheetView showGridLines="0" view="pageLayout" zoomScaleNormal="100" workbookViewId="0">
      <selection activeCell="A12" sqref="A12"/>
    </sheetView>
  </sheetViews>
  <sheetFormatPr defaultColWidth="9.140625" defaultRowHeight="15" x14ac:dyDescent="0.25"/>
  <cols>
    <col min="1" max="1" width="54.42578125" customWidth="1"/>
    <col min="2" max="5" width="13.42578125" customWidth="1"/>
  </cols>
  <sheetData>
    <row r="1" spans="1:5" x14ac:dyDescent="0.25">
      <c r="A1" s="451" t="s">
        <v>492</v>
      </c>
      <c r="B1" s="452"/>
      <c r="C1" s="452"/>
      <c r="D1" s="452"/>
      <c r="E1" s="453"/>
    </row>
    <row r="2" spans="1:5" ht="14.85" customHeight="1" x14ac:dyDescent="0.25">
      <c r="A2" s="341"/>
      <c r="B2" s="341" t="s">
        <v>61</v>
      </c>
      <c r="C2" s="341"/>
      <c r="D2" s="341" t="s">
        <v>72</v>
      </c>
      <c r="E2" s="341"/>
    </row>
    <row r="3" spans="1:5" ht="30" x14ac:dyDescent="0.25">
      <c r="A3" s="341"/>
      <c r="B3" s="46" t="s">
        <v>410</v>
      </c>
      <c r="C3" s="46" t="s">
        <v>411</v>
      </c>
      <c r="D3" s="46" t="s">
        <v>410</v>
      </c>
      <c r="E3" s="180" t="s">
        <v>411</v>
      </c>
    </row>
    <row r="4" spans="1:5" x14ac:dyDescent="0.25">
      <c r="A4" s="181" t="s">
        <v>412</v>
      </c>
      <c r="B4" s="182">
        <v>28.679974229367904</v>
      </c>
      <c r="C4" s="183">
        <v>100</v>
      </c>
      <c r="D4" s="182">
        <v>18.151293471786065</v>
      </c>
      <c r="E4" s="183">
        <v>100</v>
      </c>
    </row>
    <row r="5" spans="1:5" x14ac:dyDescent="0.25">
      <c r="A5" s="5" t="s">
        <v>413</v>
      </c>
      <c r="B5" s="132">
        <v>21.058114607613597</v>
      </c>
      <c r="C5" s="160">
        <v>73.424454426637382</v>
      </c>
      <c r="D5" s="132">
        <v>12.848566318864336</v>
      </c>
      <c r="E5" s="160">
        <v>70.785954394026135</v>
      </c>
    </row>
    <row r="6" spans="1:5" x14ac:dyDescent="0.25">
      <c r="A6" s="5" t="s">
        <v>414</v>
      </c>
      <c r="B6" s="72">
        <v>11.261229580941317</v>
      </c>
      <c r="C6" s="8">
        <v>39.26513144983921</v>
      </c>
      <c r="D6" s="72">
        <v>7.6345866376243467</v>
      </c>
      <c r="E6" s="8">
        <v>42.060840730118571</v>
      </c>
    </row>
    <row r="7" spans="1:5" x14ac:dyDescent="0.25">
      <c r="A7" s="5" t="s">
        <v>415</v>
      </c>
      <c r="B7" s="72">
        <v>9.796885026672264</v>
      </c>
      <c r="C7" s="8">
        <v>34.159322976798173</v>
      </c>
      <c r="D7" s="72">
        <v>5.2139796812399846</v>
      </c>
      <c r="E7" s="8">
        <v>28.725113663907589</v>
      </c>
    </row>
    <row r="8" spans="1:5" x14ac:dyDescent="0.25">
      <c r="A8" s="5" t="s">
        <v>416</v>
      </c>
      <c r="B8" s="132">
        <v>1.3817361159560151</v>
      </c>
      <c r="C8" s="160">
        <v>4.8177732131332771</v>
      </c>
      <c r="D8" s="132">
        <v>1.3940123481028042</v>
      </c>
      <c r="E8" s="160">
        <v>7.6799614874257998</v>
      </c>
    </row>
    <row r="9" spans="1:5" x14ac:dyDescent="0.25">
      <c r="A9" s="5" t="s">
        <v>417</v>
      </c>
      <c r="B9" s="132">
        <v>6.2401235057983069</v>
      </c>
      <c r="C9" s="160">
        <v>21.757772360229325</v>
      </c>
      <c r="D9" s="132">
        <v>3.9087148048189357</v>
      </c>
      <c r="E9" s="160">
        <v>21.534084118548062</v>
      </c>
    </row>
    <row r="10" spans="1:5" x14ac:dyDescent="0.25">
      <c r="A10" s="94"/>
      <c r="B10" s="94"/>
      <c r="C10" s="94"/>
      <c r="D10" s="94"/>
    </row>
  </sheetData>
  <mergeCells count="4">
    <mergeCell ref="A1:E1"/>
    <mergeCell ref="A2:A3"/>
    <mergeCell ref="B2:C2"/>
    <mergeCell ref="D2:E2"/>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A21F-B779-466A-B487-4C390138CEA0}">
  <sheetPr>
    <pageSetUpPr fitToPage="1"/>
  </sheetPr>
  <dimension ref="A1:G12"/>
  <sheetViews>
    <sheetView showGridLines="0" view="pageLayout" zoomScaleNormal="100" workbookViewId="0">
      <selection activeCell="A7" sqref="A7"/>
    </sheetView>
  </sheetViews>
  <sheetFormatPr defaultColWidth="9.140625" defaultRowHeight="15" x14ac:dyDescent="0.25"/>
  <cols>
    <col min="1" max="1" width="37.42578125" bestFit="1" customWidth="1"/>
    <col min="2" max="6" width="17.42578125" customWidth="1"/>
    <col min="7" max="7" width="78.42578125" customWidth="1"/>
  </cols>
  <sheetData>
    <row r="1" spans="1:7" x14ac:dyDescent="0.25">
      <c r="A1" s="355" t="s">
        <v>493</v>
      </c>
      <c r="B1" s="355"/>
      <c r="C1" s="355"/>
      <c r="D1" s="355"/>
      <c r="E1" s="355"/>
      <c r="F1" s="355"/>
    </row>
    <row r="2" spans="1:7" ht="36" customHeight="1" x14ac:dyDescent="0.25">
      <c r="A2" s="118"/>
      <c r="B2" s="51" t="s">
        <v>62</v>
      </c>
      <c r="C2" s="374" t="s">
        <v>61</v>
      </c>
      <c r="D2" s="374"/>
      <c r="E2" s="374" t="s">
        <v>72</v>
      </c>
      <c r="F2" s="374"/>
    </row>
    <row r="3" spans="1:7" ht="54.6" customHeight="1" x14ac:dyDescent="0.25">
      <c r="A3" s="184"/>
      <c r="B3" s="51" t="s">
        <v>418</v>
      </c>
      <c r="C3" s="51" t="s">
        <v>418</v>
      </c>
      <c r="D3" s="51" t="s">
        <v>419</v>
      </c>
      <c r="E3" s="51" t="s">
        <v>418</v>
      </c>
      <c r="F3" s="51" t="s">
        <v>420</v>
      </c>
      <c r="G3" s="2"/>
    </row>
    <row r="4" spans="1:7" ht="16.350000000000001" customHeight="1" x14ac:dyDescent="0.25">
      <c r="A4" s="5" t="s">
        <v>421</v>
      </c>
      <c r="B4" s="8">
        <v>39.967868376127932</v>
      </c>
      <c r="C4" s="8">
        <v>41.958841905156326</v>
      </c>
      <c r="D4" s="8">
        <v>49.305309814342529</v>
      </c>
      <c r="E4" s="8">
        <v>35.131230524241339</v>
      </c>
      <c r="F4" s="8">
        <v>17.02460000916426</v>
      </c>
      <c r="G4" s="2"/>
    </row>
    <row r="5" spans="1:7" x14ac:dyDescent="0.25">
      <c r="A5" s="5" t="s">
        <v>422</v>
      </c>
      <c r="B5" s="8">
        <v>42.001264646270641</v>
      </c>
      <c r="C5" s="8">
        <v>46.179168077733962</v>
      </c>
      <c r="D5" s="8">
        <v>46.102402240346585</v>
      </c>
      <c r="E5" s="8">
        <v>53.195883719442804</v>
      </c>
      <c r="F5" s="8">
        <v>21.754842297727425</v>
      </c>
    </row>
    <row r="6" spans="1:7" x14ac:dyDescent="0.25">
      <c r="A6" s="5" t="s">
        <v>423</v>
      </c>
      <c r="B6" s="8">
        <v>11.745384264176048</v>
      </c>
      <c r="C6" s="8">
        <v>7.0946177569044293</v>
      </c>
      <c r="D6" s="8">
        <v>52.757333480078188</v>
      </c>
      <c r="E6" s="8">
        <v>7.2111683332255812</v>
      </c>
      <c r="F6" s="8">
        <v>26.947606053955528</v>
      </c>
    </row>
    <row r="7" spans="1:7" x14ac:dyDescent="0.25">
      <c r="A7" s="5" t="s">
        <v>424</v>
      </c>
      <c r="B7" s="8">
        <v>4.8427600812036333</v>
      </c>
      <c r="C7" s="8">
        <v>3.8210472936484376</v>
      </c>
      <c r="D7" s="8">
        <v>61.101942118426642</v>
      </c>
      <c r="E7" s="8">
        <v>3.3863641350865046</v>
      </c>
      <c r="F7" s="8">
        <v>23.379557983837319</v>
      </c>
    </row>
    <row r="8" spans="1:7" x14ac:dyDescent="0.25">
      <c r="A8" s="5" t="s">
        <v>425</v>
      </c>
      <c r="B8" s="8">
        <v>1.4427226322217404</v>
      </c>
      <c r="C8" s="8">
        <v>0.94632496655683951</v>
      </c>
      <c r="D8" s="8">
        <v>36.759794424298917</v>
      </c>
      <c r="E8" s="8">
        <v>1.0753532880037768</v>
      </c>
      <c r="F8" s="8">
        <v>24.349140094859514</v>
      </c>
    </row>
    <row r="9" spans="1:7" x14ac:dyDescent="0.25">
      <c r="A9" s="153" t="s">
        <v>426</v>
      </c>
      <c r="B9" s="160">
        <v>42.55614036404814</v>
      </c>
      <c r="C9" s="160">
        <v>71.3200257706321</v>
      </c>
      <c r="D9" s="160">
        <v>48.403175181411946</v>
      </c>
      <c r="E9" s="160">
        <v>81.848706528213924</v>
      </c>
      <c r="F9" s="160">
        <v>20.550425566539104</v>
      </c>
    </row>
    <row r="11" spans="1:7" x14ac:dyDescent="0.25">
      <c r="B11" s="90"/>
      <c r="C11" s="90"/>
      <c r="E11" s="90"/>
    </row>
    <row r="12" spans="1:7" x14ac:dyDescent="0.25">
      <c r="E12" s="90"/>
    </row>
  </sheetData>
  <mergeCells count="3">
    <mergeCell ref="A1:F1"/>
    <mergeCell ref="C2:D2"/>
    <mergeCell ref="E2:F2"/>
  </mergeCells>
  <pageMargins left="0.7" right="0.7" top="0.75" bottom="0.75" header="0.3" footer="0.3"/>
  <pageSetup scale="98" fitToHeight="0" orientation="landscape" r:id="rId1"/>
  <headerFooter>
    <oddHeader>&amp;CSection 3 - Employment</oddHeader>
    <oddFooter>&amp;CNigeria COVID-19 National Longitudinal Phone Survey (Covid-19 NLPS) 2020
Round 3- July 2020&amp;R&amp;P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F97E-BD9E-411A-BD83-F31DC1DD2D3C}">
  <sheetPr>
    <pageSetUpPr fitToPage="1"/>
  </sheetPr>
  <dimension ref="A1:D11"/>
  <sheetViews>
    <sheetView showGridLines="0" view="pageLayout" zoomScaleNormal="100" workbookViewId="0">
      <selection activeCell="A7" sqref="A7"/>
    </sheetView>
  </sheetViews>
  <sheetFormatPr defaultColWidth="9.140625" defaultRowHeight="15" x14ac:dyDescent="0.25"/>
  <cols>
    <col min="1" max="1" width="19" bestFit="1" customWidth="1"/>
    <col min="2" max="4" width="11.7109375" customWidth="1"/>
  </cols>
  <sheetData>
    <row r="1" spans="1:4" ht="26.45" customHeight="1" x14ac:dyDescent="0.25">
      <c r="A1" s="357" t="s">
        <v>494</v>
      </c>
      <c r="B1" s="403"/>
      <c r="C1" s="403"/>
      <c r="D1" s="403"/>
    </row>
    <row r="2" spans="1:4" ht="30" x14ac:dyDescent="0.25">
      <c r="A2" s="184"/>
      <c r="B2" s="95" t="s">
        <v>62</v>
      </c>
      <c r="C2" s="95" t="s">
        <v>61</v>
      </c>
      <c r="D2" s="95" t="s">
        <v>72</v>
      </c>
    </row>
    <row r="3" spans="1:4" x14ac:dyDescent="0.25">
      <c r="A3" s="5" t="s">
        <v>368</v>
      </c>
      <c r="B3" s="185">
        <v>47.951990643578704</v>
      </c>
      <c r="C3" s="185">
        <v>43.407431144187804</v>
      </c>
      <c r="D3" s="185">
        <v>62.489884762470332</v>
      </c>
    </row>
    <row r="4" spans="1:4" x14ac:dyDescent="0.25">
      <c r="A4" s="173" t="s">
        <v>369</v>
      </c>
      <c r="B4" s="185">
        <v>0.60198837978132502</v>
      </c>
      <c r="C4" s="185">
        <v>0.68787598651037041</v>
      </c>
      <c r="D4" s="185">
        <v>0.39966888839732539</v>
      </c>
    </row>
    <row r="5" spans="1:4" x14ac:dyDescent="0.25">
      <c r="A5" s="173" t="s">
        <v>370</v>
      </c>
      <c r="B5" s="185">
        <v>1.0941345876710593</v>
      </c>
      <c r="C5" s="185">
        <v>1.0024692513400943</v>
      </c>
      <c r="D5" s="185">
        <v>0.72967622323627213</v>
      </c>
    </row>
    <row r="6" spans="1:4" x14ac:dyDescent="0.25">
      <c r="A6" s="173" t="s">
        <v>371</v>
      </c>
      <c r="B6" s="185">
        <v>5.894679092169282</v>
      </c>
      <c r="C6" s="185">
        <v>4.8626358968112795</v>
      </c>
      <c r="D6" s="185">
        <v>3.2597035744915162</v>
      </c>
    </row>
    <row r="7" spans="1:4" x14ac:dyDescent="0.25">
      <c r="A7" s="173" t="s">
        <v>372</v>
      </c>
      <c r="B7" s="185">
        <v>18.253428758582722</v>
      </c>
      <c r="C7" s="185">
        <v>22.20237398844133</v>
      </c>
      <c r="D7" s="185">
        <v>14.038811874107576</v>
      </c>
    </row>
    <row r="8" spans="1:4" x14ac:dyDescent="0.25">
      <c r="A8" s="5" t="s">
        <v>373</v>
      </c>
      <c r="B8" s="185">
        <v>6.6230669698436007</v>
      </c>
      <c r="C8" s="185">
        <v>5.2522108516781874</v>
      </c>
      <c r="D8" s="185">
        <v>3.2131363259627559</v>
      </c>
    </row>
    <row r="9" spans="1:4" x14ac:dyDescent="0.25">
      <c r="A9" s="5" t="s">
        <v>374</v>
      </c>
      <c r="B9" s="185">
        <v>1.411358849410175</v>
      </c>
      <c r="C9" s="185">
        <v>2.1683700334863931</v>
      </c>
      <c r="D9" s="185">
        <v>1.5217502774248974</v>
      </c>
    </row>
    <row r="10" spans="1:4" x14ac:dyDescent="0.25">
      <c r="A10" s="5" t="s">
        <v>363</v>
      </c>
      <c r="B10" s="185">
        <v>2.3402851565256348</v>
      </c>
      <c r="C10" s="185">
        <v>2.9769574878134555</v>
      </c>
      <c r="D10" s="185">
        <v>2.4589123369802279</v>
      </c>
    </row>
    <row r="11" spans="1:4" x14ac:dyDescent="0.25">
      <c r="A11" s="5" t="s">
        <v>375</v>
      </c>
      <c r="B11" s="185">
        <v>15.829067562437487</v>
      </c>
      <c r="C11" s="185">
        <v>17.439675359731098</v>
      </c>
      <c r="D11" s="185">
        <v>11.8884557369291</v>
      </c>
    </row>
  </sheetData>
  <mergeCells count="1">
    <mergeCell ref="A1:D1"/>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30269-86AE-4942-B53E-4C27A60F59FB}">
  <sheetPr>
    <pageSetUpPr fitToPage="1"/>
  </sheetPr>
  <dimension ref="A1:I16"/>
  <sheetViews>
    <sheetView showGridLines="0" view="pageLayout" zoomScaleNormal="90" workbookViewId="0">
      <selection activeCell="K26" sqref="K26"/>
    </sheetView>
  </sheetViews>
  <sheetFormatPr defaultColWidth="9.140625" defaultRowHeight="15" x14ac:dyDescent="0.25"/>
  <cols>
    <col min="2" max="2" width="10.5703125" bestFit="1" customWidth="1"/>
    <col min="3" max="7" width="10.5703125" customWidth="1"/>
    <col min="10" max="10" width="8.7109375" customWidth="1"/>
  </cols>
  <sheetData>
    <row r="1" spans="1:9" x14ac:dyDescent="0.25">
      <c r="A1" s="454" t="s">
        <v>495</v>
      </c>
      <c r="B1" s="455"/>
      <c r="C1" s="455"/>
      <c r="D1" s="455"/>
      <c r="E1" s="455"/>
      <c r="F1" s="455"/>
      <c r="G1" s="455"/>
      <c r="H1" s="455"/>
      <c r="I1" s="456"/>
    </row>
    <row r="2" spans="1:9" x14ac:dyDescent="0.25">
      <c r="A2" s="457"/>
      <c r="B2" s="457"/>
      <c r="C2" s="458" t="s">
        <v>393</v>
      </c>
      <c r="D2" s="458"/>
      <c r="E2" s="458"/>
      <c r="F2" s="458"/>
      <c r="G2" s="458"/>
      <c r="H2" s="457"/>
      <c r="I2" s="186"/>
    </row>
    <row r="3" spans="1:9" x14ac:dyDescent="0.25">
      <c r="A3" s="457"/>
      <c r="B3" s="457"/>
      <c r="C3" s="187" t="s">
        <v>355</v>
      </c>
      <c r="D3" s="187" t="s">
        <v>359</v>
      </c>
      <c r="E3" s="187" t="s">
        <v>427</v>
      </c>
      <c r="F3" s="187" t="s">
        <v>362</v>
      </c>
      <c r="G3" s="187" t="s">
        <v>364</v>
      </c>
      <c r="H3" s="457"/>
      <c r="I3" s="187" t="s">
        <v>428</v>
      </c>
    </row>
    <row r="4" spans="1:9" x14ac:dyDescent="0.25">
      <c r="A4" s="459" t="s">
        <v>434</v>
      </c>
      <c r="B4" s="188" t="s">
        <v>355</v>
      </c>
      <c r="C4" s="189">
        <f>100*[2]F4b!C3/[2]F4b!$I$9</f>
        <v>13.471326057429117</v>
      </c>
      <c r="D4" s="190">
        <f>100*[2]F4b!D3/[2]F4b!$I$9</f>
        <v>27.057260196325899</v>
      </c>
      <c r="E4" s="191">
        <f>100*[2]F4b!E3/[2]F4b!$I$9</f>
        <v>2.1299394406066701</v>
      </c>
      <c r="F4" s="191">
        <f>100*[2]F4b!F3/[2]F4b!$I$9</f>
        <v>6.9672116418289711</v>
      </c>
      <c r="G4" s="191">
        <f>100*[2]F4b!G3/[2]F4b!$I$9</f>
        <v>6.7963548487719754</v>
      </c>
      <c r="H4" s="457"/>
      <c r="I4" s="191">
        <f>SUM(C4:G4)</f>
        <v>56.422092184962629</v>
      </c>
    </row>
    <row r="5" spans="1:9" x14ac:dyDescent="0.25">
      <c r="A5" s="459"/>
      <c r="B5" s="188" t="s">
        <v>359</v>
      </c>
      <c r="C5" s="191">
        <f>100*[2]F4b!C4/[2]F4b!$I$9</f>
        <v>1.8749705633464897</v>
      </c>
      <c r="D5" s="190">
        <f>100*[2]F4b!D4/[2]F4b!$I$9</f>
        <v>18.152317177621875</v>
      </c>
      <c r="E5" s="191">
        <f>100*[2]F4b!E4/[2]F4b!$I$9</f>
        <v>0</v>
      </c>
      <c r="F5" s="191">
        <f>100*[2]F4b!F4/[2]F4b!$I$9</f>
        <v>0.17281949276106626</v>
      </c>
      <c r="G5" s="191">
        <f>100*[2]F4b!G4/[2]F4b!$I$9</f>
        <v>0.69500183102742119</v>
      </c>
      <c r="H5" s="457"/>
      <c r="I5" s="191">
        <f t="shared" ref="I5:I8" si="0">SUM(C5:G5)</f>
        <v>20.895109064756856</v>
      </c>
    </row>
    <row r="6" spans="1:9" x14ac:dyDescent="0.25">
      <c r="A6" s="459"/>
      <c r="B6" s="188" t="s">
        <v>427</v>
      </c>
      <c r="C6" s="191">
        <f>100*[2]F4b!C5/[2]F4b!$I$9</f>
        <v>0.16545652982394082</v>
      </c>
      <c r="D6" s="191">
        <f>100*[2]F4b!D5/[2]F4b!$I$9</f>
        <v>1.3271480501886461</v>
      </c>
      <c r="E6" s="191">
        <f>100*[2]F4b!E5/[2]F4b!$I$9</f>
        <v>1.3081561319871156</v>
      </c>
      <c r="F6" s="191">
        <f>100*[2]F4b!F5/[2]F4b!$I$9</f>
        <v>6.1200943002095803E-2</v>
      </c>
      <c r="G6" s="191">
        <f>100*[2]F4b!G5/[2]F4b!$I$9</f>
        <v>0.83453114881404333</v>
      </c>
      <c r="H6" s="457"/>
      <c r="I6" s="191">
        <f t="shared" si="0"/>
        <v>3.6964928038158416</v>
      </c>
    </row>
    <row r="7" spans="1:9" x14ac:dyDescent="0.25">
      <c r="A7" s="459"/>
      <c r="B7" s="188" t="s">
        <v>362</v>
      </c>
      <c r="C7" s="191">
        <f>100*[2]F4b!C6/[2]F4b!$I$9</f>
        <v>0.89797882880271362</v>
      </c>
      <c r="D7" s="191">
        <f>100*[2]F4b!D6/[2]F4b!$I$9</f>
        <v>2.9174994114888637</v>
      </c>
      <c r="E7" s="191">
        <f>100*[2]F4b!E6/[2]F4b!$I$9</f>
        <v>3.5404152831049099E-2</v>
      </c>
      <c r="F7" s="191">
        <f>100*[2]F4b!F6/[2]F4b!$I$9</f>
        <v>4.1142671232706833</v>
      </c>
      <c r="G7" s="191">
        <f>100*[2]F4b!G6/[2]F4b!$I$9</f>
        <v>2.9881183017468935E-2</v>
      </c>
      <c r="H7" s="457"/>
      <c r="I7" s="191">
        <f t="shared" si="0"/>
        <v>7.9950306994107789</v>
      </c>
    </row>
    <row r="8" spans="1:9" x14ac:dyDescent="0.25">
      <c r="A8" s="459"/>
      <c r="B8" s="188" t="s">
        <v>364</v>
      </c>
      <c r="C8" s="191">
        <f>100*[2]F4b!C7/[2]F4b!$I$9</f>
        <v>2.15434990840878</v>
      </c>
      <c r="D8" s="191">
        <f>100*[2]F4b!D7/[2]F4b!$I$9</f>
        <v>2.6327669731223313</v>
      </c>
      <c r="E8" s="191">
        <f>100*[2]F4b!E7/[2]F4b!$I$9</f>
        <v>0.22176846668691449</v>
      </c>
      <c r="F8" s="191">
        <f>100*[2]F4b!F7/[2]F4b!$I$9</f>
        <v>0.36480053938812312</v>
      </c>
      <c r="G8" s="191">
        <f>100*[2]F4b!G7/[2]F4b!$I$9</f>
        <v>5.6175893594477575</v>
      </c>
      <c r="H8" s="457"/>
      <c r="I8" s="191">
        <f t="shared" si="0"/>
        <v>10.991275247053906</v>
      </c>
    </row>
    <row r="9" spans="1:9" x14ac:dyDescent="0.25">
      <c r="A9" s="457"/>
      <c r="B9" s="457"/>
      <c r="C9" s="457"/>
      <c r="D9" s="457"/>
      <c r="E9" s="457"/>
      <c r="F9" s="457"/>
      <c r="G9" s="457"/>
      <c r="H9" s="186"/>
      <c r="I9" s="186"/>
    </row>
    <row r="10" spans="1:9" x14ac:dyDescent="0.25">
      <c r="A10" s="186"/>
      <c r="B10" s="188" t="s">
        <v>428</v>
      </c>
      <c r="C10" s="191">
        <f>SUM(C4:C8)</f>
        <v>18.564081887811039</v>
      </c>
      <c r="D10" s="191">
        <f t="shared" ref="D10:G10" si="1">SUM(D4:D8)</f>
        <v>52.086991808747612</v>
      </c>
      <c r="E10" s="191">
        <f t="shared" si="1"/>
        <v>3.6952681921117487</v>
      </c>
      <c r="F10" s="191">
        <f t="shared" si="1"/>
        <v>11.680299740250939</v>
      </c>
      <c r="G10" s="191">
        <f t="shared" si="1"/>
        <v>13.973358371078668</v>
      </c>
      <c r="H10" s="192"/>
      <c r="I10" s="192">
        <v>100</v>
      </c>
    </row>
    <row r="14" spans="1:9" x14ac:dyDescent="0.25">
      <c r="C14" s="187" t="s">
        <v>429</v>
      </c>
      <c r="D14" s="187" t="s">
        <v>430</v>
      </c>
      <c r="E14" s="187" t="s">
        <v>431</v>
      </c>
      <c r="F14" s="187" t="s">
        <v>432</v>
      </c>
      <c r="G14" s="187" t="s">
        <v>433</v>
      </c>
    </row>
    <row r="15" spans="1:9" x14ac:dyDescent="0.25">
      <c r="B15" t="s">
        <v>154</v>
      </c>
      <c r="C15" s="90">
        <v>23.875977539555748</v>
      </c>
      <c r="D15" s="90">
        <v>47.95508133166512</v>
      </c>
      <c r="E15" s="90">
        <v>3.7750096781670432</v>
      </c>
      <c r="F15" s="90">
        <v>12.348375205565032</v>
      </c>
      <c r="G15" s="90">
        <v>12.045556245047061</v>
      </c>
    </row>
    <row r="16" spans="1:9" x14ac:dyDescent="0.25">
      <c r="B16" t="s">
        <v>153</v>
      </c>
      <c r="C16" s="90">
        <v>40.4</v>
      </c>
      <c r="D16" s="90">
        <v>22.6</v>
      </c>
      <c r="E16" s="90">
        <v>4.4000000000000004</v>
      </c>
      <c r="F16" s="90">
        <v>17.2</v>
      </c>
      <c r="G16" s="90">
        <v>15.4</v>
      </c>
    </row>
  </sheetData>
  <mergeCells count="6">
    <mergeCell ref="A9:G9"/>
    <mergeCell ref="A1:I1"/>
    <mergeCell ref="A2:B3"/>
    <mergeCell ref="C2:G2"/>
    <mergeCell ref="H2:H8"/>
    <mergeCell ref="A4:A8"/>
  </mergeCells>
  <pageMargins left="0.7" right="0.7" top="0.75" bottom="0.75" header="0.3" footer="0.3"/>
  <pageSetup orientation="landscape" r:id="rId1"/>
  <headerFooter>
    <oddHeader>&amp;CSection 3 - Employment</oddHeader>
    <oddFooter>&amp;CNigeria COVID-19 National Longitudinal Phone Survey (Covid-19 NLPS) 2020
Round 3- July 2020&amp;R&amp;P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A4E41-4558-4708-A266-CAB438506806}">
  <sheetPr>
    <pageSetUpPr fitToPage="1"/>
  </sheetPr>
  <dimension ref="A1:H10"/>
  <sheetViews>
    <sheetView showGridLines="0" view="pageLayout" zoomScaleNormal="100" workbookViewId="0">
      <selection activeCell="A7" sqref="A7"/>
    </sheetView>
  </sheetViews>
  <sheetFormatPr defaultColWidth="9.140625" defaultRowHeight="15" x14ac:dyDescent="0.25"/>
  <cols>
    <col min="1" max="1" width="67" customWidth="1"/>
    <col min="2" max="3" width="12.42578125" customWidth="1"/>
    <col min="4" max="8" width="9.5703125" hidden="1" customWidth="1"/>
  </cols>
  <sheetData>
    <row r="1" spans="1:8" x14ac:dyDescent="0.25">
      <c r="A1" s="352" t="s">
        <v>496</v>
      </c>
      <c r="B1" s="353"/>
      <c r="C1" s="353"/>
      <c r="D1" s="353"/>
      <c r="E1" s="353"/>
      <c r="F1" s="353"/>
      <c r="G1" s="353"/>
      <c r="H1" s="460"/>
    </row>
    <row r="2" spans="1:8" x14ac:dyDescent="0.25">
      <c r="A2" s="461"/>
      <c r="B2" s="340" t="s">
        <v>435</v>
      </c>
      <c r="C2" s="340" t="s">
        <v>436</v>
      </c>
      <c r="D2" s="342" t="s">
        <v>437</v>
      </c>
      <c r="E2" s="343"/>
      <c r="F2" s="343"/>
      <c r="G2" s="343"/>
      <c r="H2" s="344"/>
    </row>
    <row r="3" spans="1:8" x14ac:dyDescent="0.25">
      <c r="A3" s="462"/>
      <c r="B3" s="340">
        <v>42.520612485276793</v>
      </c>
      <c r="C3" s="340">
        <v>42.520612485276793</v>
      </c>
      <c r="D3" s="46" t="s">
        <v>130</v>
      </c>
      <c r="E3" s="46" t="s">
        <v>131</v>
      </c>
      <c r="F3" s="46" t="s">
        <v>132</v>
      </c>
      <c r="G3" s="46" t="s">
        <v>133</v>
      </c>
      <c r="H3" s="46" t="s">
        <v>134</v>
      </c>
    </row>
    <row r="4" spans="1:8" x14ac:dyDescent="0.25">
      <c r="A4" s="5" t="s">
        <v>438</v>
      </c>
      <c r="B4" s="8">
        <v>45.347259729862444</v>
      </c>
      <c r="C4" s="8">
        <v>17.440315448723464</v>
      </c>
      <c r="D4" s="8">
        <v>0</v>
      </c>
      <c r="E4" s="8">
        <v>17.168025257691461</v>
      </c>
      <c r="F4" s="8">
        <v>19.123035923801709</v>
      </c>
      <c r="G4" s="8">
        <v>10.740636074581641</v>
      </c>
      <c r="H4" s="8">
        <v>20.94504007305153</v>
      </c>
    </row>
    <row r="5" spans="1:8" x14ac:dyDescent="0.25">
      <c r="A5" s="5" t="s">
        <v>439</v>
      </c>
      <c r="B5" s="8">
        <v>13.095930243944357</v>
      </c>
      <c r="C5" s="8">
        <v>8.4389693700940729</v>
      </c>
      <c r="D5" s="8">
        <v>6.1949431995930073</v>
      </c>
      <c r="E5" s="8">
        <v>10.672959446864036</v>
      </c>
      <c r="F5" s="8">
        <v>6.0416675552747847</v>
      </c>
      <c r="G5" s="8">
        <v>7.5317160252571709</v>
      </c>
      <c r="H5" s="8">
        <v>10.187727215085111</v>
      </c>
    </row>
    <row r="6" spans="1:8" x14ac:dyDescent="0.25">
      <c r="A6" s="5" t="s">
        <v>440</v>
      </c>
      <c r="B6" s="8">
        <v>17.625370307337793</v>
      </c>
      <c r="C6" s="8">
        <v>9.8142740776798121</v>
      </c>
      <c r="D6" s="8">
        <v>5.7468483538471178</v>
      </c>
      <c r="E6" s="8">
        <v>10.841308071481748</v>
      </c>
      <c r="F6" s="8">
        <v>7.7069617641461621</v>
      </c>
      <c r="G6" s="8">
        <v>8.2040587007036585</v>
      </c>
      <c r="H6" s="8">
        <v>13.060227153498737</v>
      </c>
    </row>
    <row r="7" spans="1:8" x14ac:dyDescent="0.25">
      <c r="A7" s="5" t="s">
        <v>441</v>
      </c>
      <c r="B7" s="8">
        <v>0.21337182395625867</v>
      </c>
      <c r="C7" s="8">
        <v>0.12833283470539589</v>
      </c>
      <c r="D7" s="8">
        <v>0.10610193033703692</v>
      </c>
      <c r="E7" s="8">
        <v>0.21756250891501558</v>
      </c>
      <c r="F7" s="8">
        <v>9.7117142567150885E-2</v>
      </c>
      <c r="G7" s="8">
        <v>9.232448652355893E-2</v>
      </c>
      <c r="H7" s="8">
        <v>0.13949380896827154</v>
      </c>
    </row>
    <row r="8" spans="1:8" ht="12" customHeight="1" x14ac:dyDescent="0.25">
      <c r="A8" s="94" t="s">
        <v>497</v>
      </c>
      <c r="B8" s="94"/>
    </row>
    <row r="9" spans="1:8" ht="12" customHeight="1" x14ac:dyDescent="0.25">
      <c r="A9" s="463" t="s">
        <v>498</v>
      </c>
      <c r="B9" s="463"/>
      <c r="C9" s="463"/>
    </row>
    <row r="10" spans="1:8" x14ac:dyDescent="0.25">
      <c r="A10" s="463"/>
      <c r="B10" s="463"/>
      <c r="C10" s="463"/>
    </row>
  </sheetData>
  <mergeCells count="6">
    <mergeCell ref="A9:C10"/>
    <mergeCell ref="A1:H1"/>
    <mergeCell ref="A2:A3"/>
    <mergeCell ref="B2:B3"/>
    <mergeCell ref="C2:C3"/>
    <mergeCell ref="D2:H2"/>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C58B-2BAB-4A2E-AFA8-AE453F4ACD37}">
  <sheetPr>
    <pageSetUpPr fitToPage="1"/>
  </sheetPr>
  <dimension ref="A1:E31"/>
  <sheetViews>
    <sheetView showGridLines="0" view="pageLayout" zoomScaleNormal="100" workbookViewId="0">
      <selection activeCell="A7" sqref="A7"/>
    </sheetView>
  </sheetViews>
  <sheetFormatPr defaultColWidth="9.140625" defaultRowHeight="15" x14ac:dyDescent="0.25"/>
  <cols>
    <col min="1" max="1" width="44.140625" customWidth="1"/>
    <col min="2" max="4" width="12" customWidth="1"/>
  </cols>
  <sheetData>
    <row r="1" spans="1:5" x14ac:dyDescent="0.25">
      <c r="A1" s="464" t="s">
        <v>499</v>
      </c>
      <c r="B1" s="465"/>
      <c r="C1" s="465"/>
      <c r="D1" s="465"/>
    </row>
    <row r="2" spans="1:5" ht="30" x14ac:dyDescent="0.25">
      <c r="A2" s="193"/>
      <c r="B2" s="51" t="s">
        <v>62</v>
      </c>
      <c r="C2" s="51" t="s">
        <v>61</v>
      </c>
      <c r="D2" s="51" t="s">
        <v>72</v>
      </c>
      <c r="E2" s="194"/>
    </row>
    <row r="3" spans="1:5" x14ac:dyDescent="0.25">
      <c r="A3" s="195" t="s">
        <v>442</v>
      </c>
      <c r="B3" s="196"/>
      <c r="C3" s="196"/>
      <c r="D3" s="197"/>
      <c r="E3" s="194"/>
    </row>
    <row r="4" spans="1:5" x14ac:dyDescent="0.25">
      <c r="A4" s="198" t="s">
        <v>443</v>
      </c>
      <c r="B4" s="154">
        <v>7.6732410598428631</v>
      </c>
      <c r="C4" s="154">
        <v>12.803270122091984</v>
      </c>
      <c r="D4" s="154">
        <v>9.3809532533851385</v>
      </c>
      <c r="E4" s="194"/>
    </row>
    <row r="5" spans="1:5" x14ac:dyDescent="0.25">
      <c r="A5" s="198" t="s">
        <v>418</v>
      </c>
      <c r="B5" s="154">
        <f>SUM('T3.10'!B6:B8)</f>
        <v>18.030866977601423</v>
      </c>
      <c r="C5" s="154">
        <f>SUM('T3.10'!C6:C8)</f>
        <v>11.861990017109706</v>
      </c>
      <c r="D5" s="154">
        <f>SUM('T3.10'!E6:E8)</f>
        <v>11.672885756315862</v>
      </c>
      <c r="E5" s="194"/>
    </row>
    <row r="6" spans="1:5" x14ac:dyDescent="0.25">
      <c r="A6" s="195" t="s">
        <v>444</v>
      </c>
      <c r="B6" s="196"/>
      <c r="C6" s="196"/>
      <c r="D6" s="197"/>
      <c r="E6" s="194"/>
    </row>
    <row r="7" spans="1:5" x14ac:dyDescent="0.25">
      <c r="A7" s="198" t="s">
        <v>445</v>
      </c>
      <c r="B7" s="199"/>
      <c r="C7" s="154">
        <v>10.943677185809531</v>
      </c>
      <c r="D7" s="154">
        <v>7.5777408082990227</v>
      </c>
      <c r="E7" s="194"/>
    </row>
    <row r="8" spans="1:5" x14ac:dyDescent="0.25">
      <c r="A8" s="198" t="s">
        <v>446</v>
      </c>
      <c r="B8" s="199"/>
      <c r="C8" s="154">
        <v>44.703683011237146</v>
      </c>
      <c r="D8" s="154">
        <v>45.220300968944834</v>
      </c>
      <c r="E8" s="194"/>
    </row>
    <row r="9" spans="1:5" x14ac:dyDescent="0.25">
      <c r="A9" s="198" t="s">
        <v>447</v>
      </c>
      <c r="B9" s="199"/>
      <c r="C9" s="154">
        <v>44.352639802953334</v>
      </c>
      <c r="D9" s="154">
        <v>47.20195822275614</v>
      </c>
      <c r="E9" s="194"/>
    </row>
    <row r="10" spans="1:5" x14ac:dyDescent="0.25">
      <c r="A10" s="195" t="s">
        <v>448</v>
      </c>
      <c r="B10" s="196"/>
      <c r="C10" s="196"/>
      <c r="D10" s="197"/>
      <c r="E10" s="194"/>
    </row>
    <row r="11" spans="1:5" x14ac:dyDescent="0.25">
      <c r="A11" s="198" t="s">
        <v>449</v>
      </c>
      <c r="B11" s="154">
        <f t="shared" ref="B11:D11" si="0">100-B12</f>
        <v>55.301770628473527</v>
      </c>
      <c r="C11" s="154">
        <f t="shared" si="0"/>
        <v>54.652740270137556</v>
      </c>
      <c r="D11" s="154">
        <f t="shared" si="0"/>
        <v>82.559684551276533</v>
      </c>
    </row>
    <row r="12" spans="1:5" x14ac:dyDescent="0.25">
      <c r="A12" s="198" t="s">
        <v>450</v>
      </c>
      <c r="B12" s="154">
        <v>44.698229371526473</v>
      </c>
      <c r="C12" s="154">
        <v>45.347259729862444</v>
      </c>
      <c r="D12" s="154">
        <v>17.440315448723464</v>
      </c>
      <c r="E12" s="194"/>
    </row>
    <row r="13" spans="1:5" x14ac:dyDescent="0.25">
      <c r="A13" s="195" t="s">
        <v>451</v>
      </c>
      <c r="B13" s="200"/>
      <c r="C13" s="200">
        <v>45.347259729862444</v>
      </c>
      <c r="D13" s="201"/>
    </row>
    <row r="14" spans="1:5" x14ac:dyDescent="0.25">
      <c r="A14" s="198" t="s">
        <v>452</v>
      </c>
      <c r="B14" s="154">
        <v>44.444217149332488</v>
      </c>
      <c r="C14" s="154">
        <v>34.127491766296622</v>
      </c>
      <c r="D14" s="154">
        <v>13.516326498026027</v>
      </c>
    </row>
    <row r="15" spans="1:5" x14ac:dyDescent="0.25">
      <c r="A15" s="198" t="s">
        <v>453</v>
      </c>
      <c r="B15" s="154">
        <v>15.309425723398784</v>
      </c>
      <c r="C15" s="154">
        <v>12.803212547451754</v>
      </c>
      <c r="D15" s="154">
        <v>61.832891260540535</v>
      </c>
    </row>
    <row r="16" spans="1:5" x14ac:dyDescent="0.25">
      <c r="A16" s="198" t="s">
        <v>454</v>
      </c>
      <c r="B16" s="154">
        <v>40.246357127268723</v>
      </c>
      <c r="C16" s="154">
        <v>53.069295686251628</v>
      </c>
      <c r="D16" s="154">
        <v>24.650782241433436</v>
      </c>
    </row>
    <row r="17" spans="1:4" x14ac:dyDescent="0.25">
      <c r="A17" s="195" t="s">
        <v>455</v>
      </c>
      <c r="B17" s="200"/>
      <c r="C17" s="200"/>
      <c r="D17" s="201"/>
    </row>
    <row r="18" spans="1:4" x14ac:dyDescent="0.25">
      <c r="A18" s="202" t="s">
        <v>394</v>
      </c>
      <c r="B18" s="154">
        <v>83.27352204604783</v>
      </c>
      <c r="C18" s="154">
        <v>85.212388535192261</v>
      </c>
      <c r="D18" s="154">
        <v>55.122345620570542</v>
      </c>
    </row>
    <row r="19" spans="1:4" x14ac:dyDescent="0.25">
      <c r="A19" s="202" t="s">
        <v>397</v>
      </c>
      <c r="B19" s="154">
        <v>1.6712002393288374</v>
      </c>
      <c r="C19" s="154">
        <v>1.6318318356218779</v>
      </c>
      <c r="D19" s="154">
        <v>4.6250475347923565</v>
      </c>
    </row>
    <row r="20" spans="1:4" x14ac:dyDescent="0.25">
      <c r="A20" s="202" t="s">
        <v>398</v>
      </c>
      <c r="B20" s="154">
        <v>0</v>
      </c>
      <c r="C20" s="154">
        <v>0</v>
      </c>
      <c r="D20" s="154">
        <v>0</v>
      </c>
    </row>
    <row r="21" spans="1:4" x14ac:dyDescent="0.25">
      <c r="A21" s="202" t="s">
        <v>399</v>
      </c>
      <c r="B21" s="154">
        <v>1.7235019733668153</v>
      </c>
      <c r="C21" s="154">
        <v>0.33554092381578382</v>
      </c>
      <c r="D21" s="154">
        <v>0</v>
      </c>
    </row>
    <row r="22" spans="1:4" x14ac:dyDescent="0.25">
      <c r="A22" s="202" t="s">
        <v>400</v>
      </c>
      <c r="B22" s="154">
        <v>1.227071694943032</v>
      </c>
      <c r="C22" s="203">
        <v>0</v>
      </c>
      <c r="D22" s="203">
        <v>0</v>
      </c>
    </row>
    <row r="23" spans="1:4" x14ac:dyDescent="0.25">
      <c r="A23" s="202" t="s">
        <v>401</v>
      </c>
      <c r="B23" s="154">
        <v>1.2117275534014427</v>
      </c>
      <c r="C23" s="203">
        <v>0</v>
      </c>
      <c r="D23" s="203">
        <v>0</v>
      </c>
    </row>
    <row r="24" spans="1:4" x14ac:dyDescent="0.25">
      <c r="A24" s="202" t="s">
        <v>402</v>
      </c>
      <c r="B24" s="8">
        <v>0.67582148836946698</v>
      </c>
      <c r="C24" s="135">
        <v>0</v>
      </c>
      <c r="D24" s="165">
        <v>0</v>
      </c>
    </row>
    <row r="25" spans="1:4" x14ac:dyDescent="0.25">
      <c r="A25" s="204" t="s">
        <v>403</v>
      </c>
      <c r="B25" s="36">
        <v>0.29732008348561578</v>
      </c>
      <c r="C25" s="36">
        <v>6.0760894588664485</v>
      </c>
      <c r="D25" s="36">
        <v>21.502349396960984</v>
      </c>
    </row>
    <row r="26" spans="1:4" x14ac:dyDescent="0.25">
      <c r="A26" s="205" t="s">
        <v>405</v>
      </c>
      <c r="B26" s="8">
        <v>0</v>
      </c>
      <c r="C26" s="135">
        <v>0</v>
      </c>
      <c r="D26" s="135">
        <v>0</v>
      </c>
    </row>
    <row r="27" spans="1:4" x14ac:dyDescent="0.25">
      <c r="A27" s="202" t="s">
        <v>406</v>
      </c>
      <c r="B27" s="8">
        <v>1.5423396280476227</v>
      </c>
      <c r="C27" s="135">
        <v>0</v>
      </c>
      <c r="D27" s="135">
        <v>0</v>
      </c>
    </row>
    <row r="28" spans="1:4" x14ac:dyDescent="0.25">
      <c r="A28" s="202" t="s">
        <v>407</v>
      </c>
      <c r="B28" s="8">
        <v>0.50600561067258898</v>
      </c>
      <c r="C28" s="135">
        <v>0</v>
      </c>
      <c r="D28" s="135">
        <v>0</v>
      </c>
    </row>
    <row r="29" spans="1:4" x14ac:dyDescent="0.25">
      <c r="A29" s="202" t="s">
        <v>408</v>
      </c>
      <c r="B29" s="8">
        <v>0.39280804006088976</v>
      </c>
      <c r="C29" s="135">
        <v>0</v>
      </c>
      <c r="D29" s="135">
        <v>0</v>
      </c>
    </row>
    <row r="30" spans="1:4" x14ac:dyDescent="0.25">
      <c r="A30" s="202" t="s">
        <v>211</v>
      </c>
      <c r="B30" s="8">
        <v>7.4786816422758537</v>
      </c>
      <c r="C30" s="8">
        <v>6.7441492465036301</v>
      </c>
      <c r="D30" s="8">
        <v>18.750257447676116</v>
      </c>
    </row>
    <row r="31" spans="1:4" x14ac:dyDescent="0.25">
      <c r="A31" s="107" t="s">
        <v>456</v>
      </c>
    </row>
  </sheetData>
  <mergeCells count="1">
    <mergeCell ref="A1:D1"/>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9925B-28FC-430B-A571-055CDE7AD3D3}">
  <sheetPr>
    <pageSetUpPr fitToPage="1"/>
  </sheetPr>
  <dimension ref="A1:F12"/>
  <sheetViews>
    <sheetView showGridLines="0" view="pageLayout" zoomScaleNormal="100" workbookViewId="0">
      <selection activeCell="A7" sqref="A7"/>
    </sheetView>
  </sheetViews>
  <sheetFormatPr defaultColWidth="9.140625" defaultRowHeight="15" x14ac:dyDescent="0.25"/>
  <cols>
    <col min="1" max="1" width="40.42578125" customWidth="1"/>
    <col min="2" max="2" width="15.140625" customWidth="1"/>
    <col min="3" max="3" width="13.85546875" customWidth="1"/>
    <col min="4" max="6" width="10.85546875" customWidth="1"/>
  </cols>
  <sheetData>
    <row r="1" spans="1:6" x14ac:dyDescent="0.25">
      <c r="A1" s="357" t="s">
        <v>500</v>
      </c>
      <c r="B1" s="403"/>
      <c r="C1" s="403"/>
      <c r="D1" s="403"/>
      <c r="E1" s="403"/>
      <c r="F1" s="403"/>
    </row>
    <row r="2" spans="1:6" ht="28.35" customHeight="1" x14ac:dyDescent="0.25">
      <c r="A2" s="206"/>
      <c r="B2" s="392" t="s">
        <v>457</v>
      </c>
      <c r="C2" s="394"/>
      <c r="D2" s="392" t="s">
        <v>458</v>
      </c>
      <c r="E2" s="393"/>
      <c r="F2" s="394"/>
    </row>
    <row r="3" spans="1:6" ht="20.100000000000001" customHeight="1" x14ac:dyDescent="0.25">
      <c r="A3" s="207"/>
      <c r="B3" s="104" t="s">
        <v>459</v>
      </c>
      <c r="C3" s="104" t="s">
        <v>460</v>
      </c>
      <c r="D3" s="64" t="s">
        <v>445</v>
      </c>
      <c r="E3" s="64" t="s">
        <v>461</v>
      </c>
      <c r="F3" s="64" t="s">
        <v>447</v>
      </c>
    </row>
    <row r="4" spans="1:6" ht="14.45" customHeight="1" x14ac:dyDescent="0.25">
      <c r="A4" s="208" t="s">
        <v>92</v>
      </c>
      <c r="B4" s="209">
        <v>29.885371018222205</v>
      </c>
      <c r="C4" s="209">
        <v>30.614796274722398</v>
      </c>
      <c r="D4" s="209">
        <v>10.777610921732814</v>
      </c>
      <c r="E4" s="209">
        <v>40.364008984143844</v>
      </c>
      <c r="F4" s="209">
        <v>48.858380094123341</v>
      </c>
    </row>
    <row r="5" spans="1:6" x14ac:dyDescent="0.25">
      <c r="A5" s="5" t="s">
        <v>368</v>
      </c>
      <c r="B5" s="154">
        <v>12.951062612010787</v>
      </c>
      <c r="C5" s="154">
        <v>21.74726894213925</v>
      </c>
      <c r="D5" s="154">
        <v>23.194013835716305</v>
      </c>
      <c r="E5" s="154">
        <v>24.979300249455804</v>
      </c>
      <c r="F5" s="154">
        <v>51.826685914827898</v>
      </c>
    </row>
    <row r="6" spans="1:6" ht="15.75" customHeight="1" x14ac:dyDescent="0.25">
      <c r="A6" s="5" t="s">
        <v>378</v>
      </c>
      <c r="B6" s="154">
        <v>3</v>
      </c>
      <c r="C6" s="154">
        <v>35.145480631189152</v>
      </c>
      <c r="D6" s="154">
        <v>9.4552120868357665</v>
      </c>
      <c r="E6" s="154">
        <v>66.000858662501244</v>
      </c>
      <c r="F6" s="154">
        <v>24.543929250662991</v>
      </c>
    </row>
    <row r="7" spans="1:6" ht="15.75" customHeight="1" x14ac:dyDescent="0.25">
      <c r="A7" s="5" t="s">
        <v>379</v>
      </c>
      <c r="B7" s="154">
        <v>30.847640193406118</v>
      </c>
      <c r="C7" s="154">
        <v>26.804783863595674</v>
      </c>
      <c r="D7" s="154">
        <v>11.695909953576784</v>
      </c>
      <c r="E7" s="154">
        <v>48.527066402352787</v>
      </c>
      <c r="F7" s="154">
        <v>39.777023644070432</v>
      </c>
    </row>
    <row r="8" spans="1:6" x14ac:dyDescent="0.25">
      <c r="A8" s="5" t="s">
        <v>362</v>
      </c>
      <c r="B8" s="154">
        <v>72</v>
      </c>
      <c r="C8" s="154">
        <v>47.882158932361094</v>
      </c>
      <c r="D8" s="154">
        <v>0</v>
      </c>
      <c r="E8" s="154">
        <v>42.630762795027096</v>
      </c>
      <c r="F8" s="154">
        <v>57.369237204972912</v>
      </c>
    </row>
    <row r="9" spans="1:6" x14ac:dyDescent="0.25">
      <c r="A9" s="5" t="s">
        <v>363</v>
      </c>
      <c r="B9" s="154">
        <v>36.799244018512816</v>
      </c>
      <c r="C9" s="154">
        <v>35.458403018180057</v>
      </c>
      <c r="D9" s="154">
        <v>6.8672096817613735</v>
      </c>
      <c r="E9" s="154">
        <v>31.487118680701602</v>
      </c>
      <c r="F9" s="154">
        <v>61.645671637537028</v>
      </c>
    </row>
    <row r="10" spans="1:6" x14ac:dyDescent="0.25">
      <c r="A10" s="5" t="s">
        <v>364</v>
      </c>
      <c r="B10" s="154">
        <v>31.956429532931057</v>
      </c>
      <c r="C10" s="154">
        <v>36.507683227045391</v>
      </c>
      <c r="D10" s="154">
        <v>4.0783860148520477</v>
      </c>
      <c r="E10" s="154">
        <v>40.865137157695919</v>
      </c>
      <c r="F10" s="154">
        <v>55.056476827452038</v>
      </c>
    </row>
    <row r="11" spans="1:6" x14ac:dyDescent="0.25">
      <c r="A11" s="116" t="s">
        <v>462</v>
      </c>
    </row>
    <row r="12" spans="1:6" x14ac:dyDescent="0.25">
      <c r="A12" s="210" t="s">
        <v>463</v>
      </c>
    </row>
  </sheetData>
  <mergeCells count="3">
    <mergeCell ref="A1:F1"/>
    <mergeCell ref="B2:C2"/>
    <mergeCell ref="D2:F2"/>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7FBA9-69AC-474C-BA2D-D2307519A740}">
  <sheetPr>
    <pageSetUpPr fitToPage="1"/>
  </sheetPr>
  <dimension ref="A1:G12"/>
  <sheetViews>
    <sheetView view="pageLayout" zoomScaleNormal="100" workbookViewId="0">
      <selection activeCell="F4" sqref="F4"/>
    </sheetView>
  </sheetViews>
  <sheetFormatPr defaultColWidth="9.140625" defaultRowHeight="15" x14ac:dyDescent="0.25"/>
  <cols>
    <col min="1" max="1" width="40.42578125" customWidth="1"/>
    <col min="2" max="4" width="10.85546875" customWidth="1"/>
  </cols>
  <sheetData>
    <row r="1" spans="1:7" x14ac:dyDescent="0.25">
      <c r="A1" s="357" t="s">
        <v>501</v>
      </c>
      <c r="B1" s="403"/>
      <c r="C1" s="403"/>
      <c r="D1" s="403"/>
    </row>
    <row r="2" spans="1:7" ht="28.35" customHeight="1" x14ac:dyDescent="0.25">
      <c r="A2" s="206"/>
      <c r="B2" s="392" t="s">
        <v>458</v>
      </c>
      <c r="C2" s="393"/>
      <c r="D2" s="394"/>
    </row>
    <row r="3" spans="1:7" ht="20.100000000000001" customHeight="1" x14ac:dyDescent="0.25">
      <c r="A3" s="207"/>
      <c r="B3" s="64" t="s">
        <v>445</v>
      </c>
      <c r="C3" s="64" t="s">
        <v>464</v>
      </c>
      <c r="D3" s="64" t="s">
        <v>447</v>
      </c>
    </row>
    <row r="4" spans="1:7" ht="14.45" customHeight="1" x14ac:dyDescent="0.25">
      <c r="A4" s="208" t="s">
        <v>92</v>
      </c>
      <c r="B4" s="317">
        <v>0.107776109217328</v>
      </c>
      <c r="C4" s="317">
        <v>0.40364008984143845</v>
      </c>
      <c r="D4" s="317">
        <v>0.48858380094123338</v>
      </c>
      <c r="F4" s="307"/>
      <c r="G4" s="315"/>
    </row>
    <row r="5" spans="1:7" x14ac:dyDescent="0.25">
      <c r="A5" s="5" t="s">
        <v>368</v>
      </c>
      <c r="B5" s="154">
        <v>23.194013835716305</v>
      </c>
      <c r="C5" s="154">
        <v>24.979300249455804</v>
      </c>
      <c r="D5" s="154">
        <v>51.826685914827898</v>
      </c>
      <c r="F5" s="307"/>
      <c r="G5" s="316"/>
    </row>
    <row r="6" spans="1:7" ht="15.75" customHeight="1" x14ac:dyDescent="0.25">
      <c r="A6" s="5" t="s">
        <v>378</v>
      </c>
      <c r="B6" s="154">
        <v>9.4552120868357665</v>
      </c>
      <c r="C6" s="154">
        <v>66.000858662501244</v>
      </c>
      <c r="D6" s="154">
        <v>24.543929250662991</v>
      </c>
    </row>
    <row r="7" spans="1:7" ht="15.75" customHeight="1" x14ac:dyDescent="0.25">
      <c r="A7" s="5" t="s">
        <v>379</v>
      </c>
      <c r="B7" s="154">
        <v>11.695909953576784</v>
      </c>
      <c r="C7" s="154">
        <v>48.527066402352787</v>
      </c>
      <c r="D7" s="154">
        <v>39.777023644070432</v>
      </c>
    </row>
    <row r="8" spans="1:7" x14ac:dyDescent="0.25">
      <c r="A8" s="5" t="s">
        <v>362</v>
      </c>
      <c r="B8" s="154"/>
      <c r="C8" s="154">
        <v>42.630762795027096</v>
      </c>
      <c r="D8" s="154">
        <v>57.369237204972912</v>
      </c>
    </row>
    <row r="9" spans="1:7" x14ac:dyDescent="0.25">
      <c r="A9" s="5" t="s">
        <v>363</v>
      </c>
      <c r="B9" s="154">
        <v>6.8672096817613735</v>
      </c>
      <c r="C9" s="154">
        <v>31.487118680701602</v>
      </c>
      <c r="D9" s="154">
        <v>61.645671637537028</v>
      </c>
    </row>
    <row r="10" spans="1:7" x14ac:dyDescent="0.25">
      <c r="A10" s="5" t="s">
        <v>364</v>
      </c>
      <c r="B10" s="154">
        <v>4.0783860148520477</v>
      </c>
      <c r="C10" s="154">
        <v>40.865137157695919</v>
      </c>
      <c r="D10" s="154">
        <v>55.056476827452038</v>
      </c>
    </row>
    <row r="11" spans="1:7" ht="24.6" customHeight="1" x14ac:dyDescent="0.25">
      <c r="A11" s="466" t="s">
        <v>462</v>
      </c>
      <c r="B11" s="467"/>
      <c r="C11" s="467"/>
      <c r="D11" s="467"/>
    </row>
    <row r="12" spans="1:7" x14ac:dyDescent="0.25">
      <c r="A12" s="210" t="s">
        <v>463</v>
      </c>
    </row>
  </sheetData>
  <mergeCells count="3">
    <mergeCell ref="A1:D1"/>
    <mergeCell ref="B2:D2"/>
    <mergeCell ref="A11:D11"/>
  </mergeCells>
  <pageMargins left="0.7" right="0.7" top="0.75" bottom="0.75" header="0.3" footer="0.3"/>
  <pageSetup orientation="landscape" r:id="rId1"/>
  <headerFooter>
    <oddHeader>&amp;CSection 3 - Employment</oddHeader>
    <oddFooter>&amp;CNigeria COVID-19 National Longitudinal Phone Survey (Covid-19 NLPS) 2020
Round 3- July 2020&amp;R&amp;P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079E0-5D43-45C8-9C04-30D8B55C7DC7}">
  <sheetPr>
    <pageSetUpPr fitToPage="1"/>
  </sheetPr>
  <dimension ref="A1:B11"/>
  <sheetViews>
    <sheetView showGridLines="0" view="pageLayout" zoomScaleNormal="100" workbookViewId="0">
      <selection activeCell="D5" sqref="D5"/>
    </sheetView>
  </sheetViews>
  <sheetFormatPr defaultColWidth="9.140625" defaultRowHeight="15" x14ac:dyDescent="0.25"/>
  <cols>
    <col min="1" max="1" width="54" customWidth="1"/>
    <col min="2" max="2" width="17" customWidth="1"/>
  </cols>
  <sheetData>
    <row r="1" spans="1:2" x14ac:dyDescent="0.25">
      <c r="A1" s="433" t="s">
        <v>502</v>
      </c>
      <c r="B1" s="433"/>
    </row>
    <row r="2" spans="1:2" x14ac:dyDescent="0.25">
      <c r="A2" s="150" t="s">
        <v>465</v>
      </c>
      <c r="B2" s="212" t="s">
        <v>393</v>
      </c>
    </row>
    <row r="3" spans="1:2" x14ac:dyDescent="0.25">
      <c r="A3" s="5" t="s">
        <v>466</v>
      </c>
      <c r="B3" s="154">
        <v>72.971421666728602</v>
      </c>
    </row>
    <row r="4" spans="1:2" x14ac:dyDescent="0.25">
      <c r="A4" s="5" t="s">
        <v>467</v>
      </c>
      <c r="B4" s="154">
        <v>87.364851291256272</v>
      </c>
    </row>
    <row r="5" spans="1:2" x14ac:dyDescent="0.25">
      <c r="A5" s="5" t="s">
        <v>468</v>
      </c>
      <c r="B5" s="154">
        <v>67.002866607957102</v>
      </c>
    </row>
    <row r="6" spans="1:2" x14ac:dyDescent="0.25">
      <c r="A6" s="5" t="s">
        <v>469</v>
      </c>
      <c r="B6" s="154">
        <v>61.125218089241883</v>
      </c>
    </row>
    <row r="7" spans="1:2" x14ac:dyDescent="0.25">
      <c r="A7" s="5" t="s">
        <v>470</v>
      </c>
      <c r="B7" s="154">
        <v>48.861746903999055</v>
      </c>
    </row>
    <row r="8" spans="1:2" x14ac:dyDescent="0.25">
      <c r="A8" s="5" t="s">
        <v>471</v>
      </c>
      <c r="B8" s="154">
        <v>28.652550389692777</v>
      </c>
    </row>
    <row r="9" spans="1:2" x14ac:dyDescent="0.25">
      <c r="A9" s="5" t="s">
        <v>472</v>
      </c>
      <c r="B9" s="154">
        <v>9.4981455336792973</v>
      </c>
    </row>
    <row r="10" spans="1:2" x14ac:dyDescent="0.25">
      <c r="A10" s="5" t="s">
        <v>473</v>
      </c>
      <c r="B10" s="154">
        <v>7.8214522828050663</v>
      </c>
    </row>
    <row r="11" spans="1:2" x14ac:dyDescent="0.25">
      <c r="A11" s="5" t="s">
        <v>211</v>
      </c>
      <c r="B11" s="154">
        <v>11.18919990774924</v>
      </c>
    </row>
  </sheetData>
  <mergeCells count="1">
    <mergeCell ref="A1:B1"/>
  </mergeCells>
  <pageMargins left="0.7" right="0.7" top="0.75" bottom="0.75" header="0.3" footer="0.3"/>
  <pageSetup scale="97" fitToHeight="0" orientation="landscape" r:id="rId1"/>
  <headerFooter>
    <oddHeader>&amp;CSection 3 - Employment</oddHeader>
    <oddFooter>&amp;CNigeria COVID-19 National Longitudinal Phone Survey (Covid-19 NLPS) 2020
Round 3- July 2020&amp;R&amp;P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5F42-80CA-40DB-97C9-5FB88DC3C505}">
  <dimension ref="A1:H36"/>
  <sheetViews>
    <sheetView showGridLines="0" view="pageLayout" zoomScaleNormal="100" workbookViewId="0">
      <selection activeCell="A5" sqref="A5:A10"/>
    </sheetView>
  </sheetViews>
  <sheetFormatPr defaultColWidth="9.28515625" defaultRowHeight="15" x14ac:dyDescent="0.25"/>
  <cols>
    <col min="1" max="1" width="7.28515625" customWidth="1"/>
    <col min="2" max="2" width="43.42578125" bestFit="1" customWidth="1"/>
    <col min="3" max="3" width="11.7109375" style="2" customWidth="1"/>
    <col min="4" max="8" width="11.7109375" customWidth="1"/>
  </cols>
  <sheetData>
    <row r="1" spans="1:8" x14ac:dyDescent="0.25">
      <c r="A1" s="328" t="s">
        <v>77</v>
      </c>
      <c r="B1" s="328"/>
      <c r="C1" s="328"/>
      <c r="D1" s="328"/>
      <c r="E1" s="328"/>
      <c r="F1" s="328"/>
      <c r="G1" s="328"/>
      <c r="H1" s="328"/>
    </row>
    <row r="2" spans="1:8" x14ac:dyDescent="0.25">
      <c r="A2" s="333"/>
      <c r="B2" s="333"/>
      <c r="C2" s="334" t="s">
        <v>30</v>
      </c>
      <c r="D2" s="334"/>
      <c r="E2" s="334" t="s">
        <v>33</v>
      </c>
      <c r="F2" s="334"/>
      <c r="G2" s="334"/>
      <c r="H2" s="334"/>
    </row>
    <row r="3" spans="1:8" x14ac:dyDescent="0.25">
      <c r="A3" s="333"/>
      <c r="B3" s="333"/>
      <c r="C3" s="334"/>
      <c r="D3" s="334"/>
      <c r="E3" s="334" t="s">
        <v>13</v>
      </c>
      <c r="F3" s="334"/>
      <c r="G3" s="334" t="s">
        <v>14</v>
      </c>
      <c r="H3" s="334"/>
    </row>
    <row r="4" spans="1:8" ht="30" x14ac:dyDescent="0.25">
      <c r="A4" s="333"/>
      <c r="B4" s="333"/>
      <c r="C4" s="3" t="s">
        <v>20</v>
      </c>
      <c r="D4" s="3" t="s">
        <v>34</v>
      </c>
      <c r="E4" s="3" t="s">
        <v>20</v>
      </c>
      <c r="F4" s="3" t="s">
        <v>31</v>
      </c>
      <c r="G4" s="3" t="s">
        <v>20</v>
      </c>
      <c r="H4" s="3" t="s">
        <v>32</v>
      </c>
    </row>
    <row r="5" spans="1:8" x14ac:dyDescent="0.25">
      <c r="A5" s="332" t="s">
        <v>70</v>
      </c>
      <c r="B5" s="21" t="s">
        <v>86</v>
      </c>
      <c r="C5" s="9">
        <f>SUM(C6:C9)</f>
        <v>2070</v>
      </c>
      <c r="D5" s="9">
        <f t="shared" ref="D5:H5" si="0">SUM(D6:D9)</f>
        <v>69.000000000000014</v>
      </c>
      <c r="E5" s="9">
        <f t="shared" si="0"/>
        <v>796</v>
      </c>
      <c r="F5" s="9">
        <f t="shared" si="0"/>
        <v>82.316442605997935</v>
      </c>
      <c r="G5" s="9">
        <f t="shared" si="0"/>
        <v>1274</v>
      </c>
      <c r="H5" s="9">
        <f t="shared" si="0"/>
        <v>62.666010821446143</v>
      </c>
    </row>
    <row r="6" spans="1:8" ht="14.65" hidden="1" customHeight="1" x14ac:dyDescent="0.25">
      <c r="A6" s="332"/>
      <c r="B6" s="304" t="s">
        <v>21</v>
      </c>
      <c r="C6" s="24">
        <v>1950</v>
      </c>
      <c r="D6" s="25">
        <v>65</v>
      </c>
      <c r="E6" s="24">
        <v>755</v>
      </c>
      <c r="F6" s="25">
        <v>78.076525336091009</v>
      </c>
      <c r="G6" s="24">
        <v>1195</v>
      </c>
      <c r="H6" s="25">
        <v>58.780127889818004</v>
      </c>
    </row>
    <row r="7" spans="1:8" ht="14.65" hidden="1" customHeight="1" x14ac:dyDescent="0.25">
      <c r="A7" s="332"/>
      <c r="B7" s="304" t="s">
        <v>22</v>
      </c>
      <c r="C7" s="24">
        <v>65</v>
      </c>
      <c r="D7" s="25">
        <v>2.166666666666667</v>
      </c>
      <c r="E7" s="24">
        <v>19</v>
      </c>
      <c r="F7" s="25">
        <v>1.9648397104446744</v>
      </c>
      <c r="G7" s="24">
        <v>46</v>
      </c>
      <c r="H7" s="25">
        <v>2.2626660108214462</v>
      </c>
    </row>
    <row r="8" spans="1:8" ht="14.65" hidden="1" customHeight="1" x14ac:dyDescent="0.25">
      <c r="A8" s="332"/>
      <c r="B8" s="304" t="s">
        <v>23</v>
      </c>
      <c r="C8" s="24">
        <v>42</v>
      </c>
      <c r="D8" s="25">
        <v>1.4000000000000001</v>
      </c>
      <c r="E8" s="24">
        <v>18</v>
      </c>
      <c r="F8" s="25">
        <v>1.8614270941054809</v>
      </c>
      <c r="G8" s="24">
        <v>24</v>
      </c>
      <c r="H8" s="25">
        <v>1.1805213969503197</v>
      </c>
    </row>
    <row r="9" spans="1:8" ht="14.65" hidden="1" customHeight="1" x14ac:dyDescent="0.25">
      <c r="A9" s="332"/>
      <c r="B9" s="304" t="s">
        <v>24</v>
      </c>
      <c r="C9" s="24">
        <v>13</v>
      </c>
      <c r="D9" s="25">
        <v>0.43333333333333329</v>
      </c>
      <c r="E9" s="24">
        <v>4</v>
      </c>
      <c r="F9" s="25">
        <v>0.41365046535677358</v>
      </c>
      <c r="G9" s="24">
        <v>9</v>
      </c>
      <c r="H9" s="25">
        <v>0.4426955238563699</v>
      </c>
    </row>
    <row r="10" spans="1:8" x14ac:dyDescent="0.25">
      <c r="A10" s="332"/>
      <c r="B10" s="37" t="s">
        <v>63</v>
      </c>
      <c r="C10" s="9">
        <f>SUM(C11:C15)</f>
        <v>930</v>
      </c>
      <c r="D10" s="9">
        <f t="shared" ref="D10:H10" si="1">SUM(D11:D15)</f>
        <v>31</v>
      </c>
      <c r="E10" s="9">
        <f t="shared" si="1"/>
        <v>171</v>
      </c>
      <c r="F10" s="9">
        <f t="shared" si="1"/>
        <v>17.683557394002069</v>
      </c>
      <c r="G10" s="9">
        <f t="shared" si="1"/>
        <v>759</v>
      </c>
      <c r="H10" s="9">
        <f t="shared" si="1"/>
        <v>37.333989178553857</v>
      </c>
    </row>
    <row r="11" spans="1:8" hidden="1" x14ac:dyDescent="0.25">
      <c r="A11" s="305"/>
      <c r="B11" s="304" t="s">
        <v>25</v>
      </c>
      <c r="C11" s="7">
        <v>82</v>
      </c>
      <c r="D11" s="7">
        <v>2.7333333333333329</v>
      </c>
      <c r="E11" s="7">
        <v>15</v>
      </c>
      <c r="F11" s="7">
        <v>1.5511892450879008</v>
      </c>
      <c r="G11" s="7">
        <v>67</v>
      </c>
      <c r="H11" s="7">
        <v>3.2956222331529754</v>
      </c>
    </row>
    <row r="12" spans="1:8" hidden="1" x14ac:dyDescent="0.25">
      <c r="A12" s="305"/>
      <c r="B12" s="304" t="s">
        <v>26</v>
      </c>
      <c r="C12" s="7">
        <v>48</v>
      </c>
      <c r="D12" s="7">
        <v>1.6</v>
      </c>
      <c r="E12" s="7">
        <v>9</v>
      </c>
      <c r="F12" s="7">
        <v>0.93071354705274045</v>
      </c>
      <c r="G12" s="7">
        <v>39</v>
      </c>
      <c r="H12" s="7">
        <v>1.9183472700442694</v>
      </c>
    </row>
    <row r="13" spans="1:8" hidden="1" x14ac:dyDescent="0.25">
      <c r="A13" s="305"/>
      <c r="B13" s="304" t="s">
        <v>27</v>
      </c>
      <c r="C13" s="7">
        <v>600</v>
      </c>
      <c r="D13" s="7">
        <v>20</v>
      </c>
      <c r="E13" s="7">
        <v>96</v>
      </c>
      <c r="F13" s="7">
        <v>9.9276111685625654</v>
      </c>
      <c r="G13" s="7">
        <v>504</v>
      </c>
      <c r="H13" s="7">
        <v>24.790949335956714</v>
      </c>
    </row>
    <row r="14" spans="1:8" hidden="1" x14ac:dyDescent="0.25">
      <c r="A14" s="305"/>
      <c r="B14" s="304" t="s">
        <v>28</v>
      </c>
      <c r="C14" s="7">
        <v>107</v>
      </c>
      <c r="D14" s="7">
        <v>3.5666666666666664</v>
      </c>
      <c r="E14" s="7">
        <v>28</v>
      </c>
      <c r="F14" s="7">
        <v>2.895553257497415</v>
      </c>
      <c r="G14" s="7">
        <v>79</v>
      </c>
      <c r="H14" s="7">
        <v>3.8858829316281351</v>
      </c>
    </row>
    <row r="15" spans="1:8" hidden="1" x14ac:dyDescent="0.25">
      <c r="A15" s="305"/>
      <c r="B15" s="304" t="s">
        <v>29</v>
      </c>
      <c r="C15" s="7">
        <v>93</v>
      </c>
      <c r="D15" s="7">
        <v>3.1</v>
      </c>
      <c r="E15" s="7">
        <v>23</v>
      </c>
      <c r="F15" s="7">
        <v>2.3784901758014478</v>
      </c>
      <c r="G15" s="7">
        <v>70</v>
      </c>
      <c r="H15" s="7">
        <v>3.4431874077717661</v>
      </c>
    </row>
    <row r="16" spans="1:8" ht="14.45" customHeight="1" x14ac:dyDescent="0.25">
      <c r="A16" s="335" t="s">
        <v>71</v>
      </c>
      <c r="B16" s="21" t="s">
        <v>59</v>
      </c>
      <c r="C16" s="9">
        <f>SUM(C17:C19)</f>
        <v>1852</v>
      </c>
      <c r="D16" s="9">
        <f t="shared" ref="D16:H16" si="2">SUM(D17:D19)</f>
        <v>94.974358974358964</v>
      </c>
      <c r="E16" s="9">
        <f t="shared" si="2"/>
        <v>731</v>
      </c>
      <c r="F16" s="9">
        <f t="shared" si="2"/>
        <v>96.821192052980138</v>
      </c>
      <c r="G16" s="9">
        <f t="shared" si="2"/>
        <v>1121</v>
      </c>
      <c r="H16" s="9">
        <f t="shared" si="2"/>
        <v>93.807531380753133</v>
      </c>
    </row>
    <row r="17" spans="1:8" x14ac:dyDescent="0.25">
      <c r="A17" s="336"/>
      <c r="B17" s="304" t="s">
        <v>21</v>
      </c>
      <c r="C17" s="7">
        <v>1820</v>
      </c>
      <c r="D17" s="8">
        <v>93.333333333333329</v>
      </c>
      <c r="E17" s="7">
        <v>717</v>
      </c>
      <c r="F17" s="8">
        <v>94.966887417218544</v>
      </c>
      <c r="G17" s="7">
        <v>1103</v>
      </c>
      <c r="H17" s="8">
        <v>92.30125523012552</v>
      </c>
    </row>
    <row r="18" spans="1:8" ht="14.65" customHeight="1" x14ac:dyDescent="0.25">
      <c r="A18" s="336"/>
      <c r="B18" s="304" t="s">
        <v>22</v>
      </c>
      <c r="C18" s="47">
        <v>10</v>
      </c>
      <c r="D18" s="8">
        <v>0.51282051282051277</v>
      </c>
      <c r="E18" s="47">
        <v>2</v>
      </c>
      <c r="F18" s="8">
        <v>0.26490066225165565</v>
      </c>
      <c r="G18" s="47">
        <v>8</v>
      </c>
      <c r="H18" s="8">
        <v>0.66945606694560666</v>
      </c>
    </row>
    <row r="19" spans="1:8" ht="14.65" customHeight="1" x14ac:dyDescent="0.25">
      <c r="A19" s="336"/>
      <c r="B19" s="304" t="s">
        <v>23</v>
      </c>
      <c r="C19" s="47">
        <v>22</v>
      </c>
      <c r="D19" s="8">
        <v>1.1282051282051282</v>
      </c>
      <c r="E19" s="47">
        <v>12</v>
      </c>
      <c r="F19" s="8">
        <v>1.5894039735099337</v>
      </c>
      <c r="G19" s="47">
        <v>10</v>
      </c>
      <c r="H19" s="8">
        <v>0.83682008368200833</v>
      </c>
    </row>
    <row r="20" spans="1:8" x14ac:dyDescent="0.25">
      <c r="A20" s="336"/>
      <c r="B20" s="306" t="s">
        <v>60</v>
      </c>
      <c r="C20" s="9">
        <f>SUM(C21:C25)</f>
        <v>98</v>
      </c>
      <c r="D20" s="9">
        <f t="shared" ref="D20:H20" si="3">SUM(D21:D25)</f>
        <v>5.0256410256410255</v>
      </c>
      <c r="E20" s="9">
        <f t="shared" si="3"/>
        <v>24</v>
      </c>
      <c r="F20" s="9">
        <f t="shared" si="3"/>
        <v>3.1788079470198674</v>
      </c>
      <c r="G20" s="9">
        <f t="shared" si="3"/>
        <v>74</v>
      </c>
      <c r="H20" s="9">
        <f t="shared" si="3"/>
        <v>6.1924686192468616</v>
      </c>
    </row>
    <row r="21" spans="1:8" x14ac:dyDescent="0.25">
      <c r="A21" s="336"/>
      <c r="B21" s="304" t="s">
        <v>25</v>
      </c>
      <c r="C21" s="47">
        <v>38</v>
      </c>
      <c r="D21" s="8">
        <v>1.9487179487179489</v>
      </c>
      <c r="E21" s="47">
        <v>12</v>
      </c>
      <c r="F21" s="8">
        <v>1.5894039735099337</v>
      </c>
      <c r="G21" s="47">
        <v>26</v>
      </c>
      <c r="H21" s="8">
        <v>2.1757322175732217</v>
      </c>
    </row>
    <row r="22" spans="1:8" x14ac:dyDescent="0.25">
      <c r="A22" s="336"/>
      <c r="B22" s="304" t="s">
        <v>26</v>
      </c>
      <c r="C22" s="47">
        <v>1</v>
      </c>
      <c r="D22" s="8">
        <v>5.128205128205128E-2</v>
      </c>
      <c r="E22" s="47">
        <v>0</v>
      </c>
      <c r="F22" s="8">
        <v>0</v>
      </c>
      <c r="G22" s="47">
        <v>1</v>
      </c>
      <c r="H22" s="8">
        <v>8.3682008368200833E-2</v>
      </c>
    </row>
    <row r="23" spans="1:8" x14ac:dyDescent="0.25">
      <c r="A23" s="336"/>
      <c r="B23" s="304" t="s">
        <v>27</v>
      </c>
      <c r="C23" s="47">
        <v>49</v>
      </c>
      <c r="D23" s="8">
        <v>2.5128205128205128</v>
      </c>
      <c r="E23" s="47">
        <v>12</v>
      </c>
      <c r="F23" s="8">
        <v>1.5894039735099337</v>
      </c>
      <c r="G23" s="47">
        <v>37</v>
      </c>
      <c r="H23" s="8">
        <v>3.0962343096234308</v>
      </c>
    </row>
    <row r="24" spans="1:8" x14ac:dyDescent="0.25">
      <c r="A24" s="336"/>
      <c r="B24" s="304" t="s">
        <v>28</v>
      </c>
      <c r="C24" s="47">
        <v>2</v>
      </c>
      <c r="D24" s="8">
        <v>0.10256410256410256</v>
      </c>
      <c r="E24" s="47">
        <v>0</v>
      </c>
      <c r="F24" s="8">
        <v>0</v>
      </c>
      <c r="G24" s="47">
        <v>2</v>
      </c>
      <c r="H24" s="8">
        <v>0.16736401673640167</v>
      </c>
    </row>
    <row r="25" spans="1:8" x14ac:dyDescent="0.25">
      <c r="A25" s="337"/>
      <c r="B25" s="304" t="s">
        <v>29</v>
      </c>
      <c r="C25" s="47">
        <v>8</v>
      </c>
      <c r="D25" s="8">
        <v>0.41025641025641024</v>
      </c>
      <c r="E25" s="47">
        <v>0</v>
      </c>
      <c r="F25" s="8">
        <v>0</v>
      </c>
      <c r="G25" s="47">
        <v>8</v>
      </c>
      <c r="H25" s="8">
        <v>0.66945606694560666</v>
      </c>
    </row>
    <row r="26" spans="1:8" x14ac:dyDescent="0.25">
      <c r="A26" s="332" t="s">
        <v>69</v>
      </c>
      <c r="B26" s="21" t="s">
        <v>67</v>
      </c>
      <c r="C26" s="9">
        <f>SUM(C27:C30)</f>
        <v>1837</v>
      </c>
      <c r="D26" s="9">
        <f t="shared" ref="D26:H26" si="4">SUM(D27:D30)</f>
        <v>95.428571428571416</v>
      </c>
      <c r="E26" s="9">
        <f t="shared" si="4"/>
        <v>723</v>
      </c>
      <c r="F26" s="9">
        <f t="shared" si="4"/>
        <v>97.439353099730468</v>
      </c>
      <c r="G26" s="9">
        <f t="shared" si="4"/>
        <v>1114</v>
      </c>
      <c r="H26" s="9">
        <f t="shared" si="4"/>
        <v>94.167371090448015</v>
      </c>
    </row>
    <row r="27" spans="1:8" x14ac:dyDescent="0.25">
      <c r="A27" s="332"/>
      <c r="B27" s="304" t="s">
        <v>21</v>
      </c>
      <c r="C27" s="7">
        <v>1790</v>
      </c>
      <c r="D27" s="8">
        <v>92.987012987012989</v>
      </c>
      <c r="E27" s="7">
        <v>703</v>
      </c>
      <c r="F27" s="8">
        <v>94.743935309973054</v>
      </c>
      <c r="G27" s="7">
        <v>1087</v>
      </c>
      <c r="H27" s="8">
        <v>91.88503803888419</v>
      </c>
    </row>
    <row r="28" spans="1:8" x14ac:dyDescent="0.25">
      <c r="A28" s="332"/>
      <c r="B28" s="304" t="s">
        <v>22</v>
      </c>
      <c r="C28" s="44">
        <v>18</v>
      </c>
      <c r="D28" s="8">
        <v>0.93506493506493504</v>
      </c>
      <c r="E28" s="47">
        <v>7</v>
      </c>
      <c r="F28" s="8">
        <v>0.94339622641509446</v>
      </c>
      <c r="G28" s="47">
        <v>11</v>
      </c>
      <c r="H28" s="8">
        <v>0.92983939137785288</v>
      </c>
    </row>
    <row r="29" spans="1:8" x14ac:dyDescent="0.25">
      <c r="A29" s="332"/>
      <c r="B29" s="304" t="s">
        <v>23</v>
      </c>
      <c r="C29" s="47">
        <v>28</v>
      </c>
      <c r="D29" s="8">
        <v>1.4545454545454546</v>
      </c>
      <c r="E29" s="47">
        <v>13</v>
      </c>
      <c r="F29" s="8">
        <v>1.7520215633423182</v>
      </c>
      <c r="G29" s="47">
        <v>15</v>
      </c>
      <c r="H29" s="8">
        <v>1.2679628064243447</v>
      </c>
    </row>
    <row r="30" spans="1:8" x14ac:dyDescent="0.25">
      <c r="A30" s="332"/>
      <c r="B30" s="304" t="s">
        <v>24</v>
      </c>
      <c r="C30" s="47">
        <v>1</v>
      </c>
      <c r="D30" s="8">
        <v>5.1948051948051951E-2</v>
      </c>
      <c r="E30" s="47">
        <v>0</v>
      </c>
      <c r="F30" s="8">
        <v>0</v>
      </c>
      <c r="G30" s="47">
        <v>1</v>
      </c>
      <c r="H30" s="8">
        <v>8.453085376162299E-2</v>
      </c>
    </row>
    <row r="31" spans="1:8" x14ac:dyDescent="0.25">
      <c r="A31" s="332"/>
      <c r="B31" s="37" t="s">
        <v>68</v>
      </c>
      <c r="C31" s="9">
        <f>SUM(C32:C36)</f>
        <v>88</v>
      </c>
      <c r="D31" s="9">
        <f t="shared" ref="D31:H31" si="5">SUM(D32:D36)</f>
        <v>4.5714285714285712</v>
      </c>
      <c r="E31" s="9">
        <f t="shared" si="5"/>
        <v>19</v>
      </c>
      <c r="F31" s="9">
        <f t="shared" si="5"/>
        <v>2.5606469002695418</v>
      </c>
      <c r="G31" s="9">
        <f t="shared" si="5"/>
        <v>69</v>
      </c>
      <c r="H31" s="9">
        <f t="shared" si="5"/>
        <v>5.8326289095519863</v>
      </c>
    </row>
    <row r="32" spans="1:8" x14ac:dyDescent="0.25">
      <c r="A32" s="332"/>
      <c r="B32" s="304" t="s">
        <v>25</v>
      </c>
      <c r="C32" s="47">
        <v>28</v>
      </c>
      <c r="D32" s="8">
        <v>1.4545454545454546</v>
      </c>
      <c r="E32" s="47">
        <v>9</v>
      </c>
      <c r="F32" s="8">
        <v>1.2129380053908356</v>
      </c>
      <c r="G32" s="47">
        <v>19</v>
      </c>
      <c r="H32" s="8">
        <v>1.6060862214708367</v>
      </c>
    </row>
    <row r="33" spans="1:8" x14ac:dyDescent="0.25">
      <c r="A33" s="332"/>
      <c r="B33" s="304" t="s">
        <v>26</v>
      </c>
      <c r="C33" s="47">
        <v>1</v>
      </c>
      <c r="D33" s="8">
        <v>5.1948051948051951E-2</v>
      </c>
      <c r="E33" s="47">
        <v>0</v>
      </c>
      <c r="F33" s="8">
        <v>0</v>
      </c>
      <c r="G33" s="47">
        <v>1</v>
      </c>
      <c r="H33" s="8">
        <v>8.453085376162299E-2</v>
      </c>
    </row>
    <row r="34" spans="1:8" x14ac:dyDescent="0.25">
      <c r="A34" s="332"/>
      <c r="B34" s="304" t="s">
        <v>27</v>
      </c>
      <c r="C34" s="47">
        <v>47</v>
      </c>
      <c r="D34" s="8">
        <v>2.4415584415584415</v>
      </c>
      <c r="E34" s="47">
        <v>6</v>
      </c>
      <c r="F34" s="8">
        <v>0.80862533692722371</v>
      </c>
      <c r="G34" s="47">
        <v>41</v>
      </c>
      <c r="H34" s="8">
        <v>3.4657650042265424</v>
      </c>
    </row>
    <row r="35" spans="1:8" x14ac:dyDescent="0.25">
      <c r="A35" s="332"/>
      <c r="B35" s="304" t="s">
        <v>28</v>
      </c>
      <c r="C35" s="47">
        <v>4</v>
      </c>
      <c r="D35" s="8">
        <v>0.20779220779220781</v>
      </c>
      <c r="E35" s="47">
        <v>2</v>
      </c>
      <c r="F35" s="8">
        <v>0.26954177897574128</v>
      </c>
      <c r="G35" s="47">
        <v>2</v>
      </c>
      <c r="H35" s="8">
        <v>0.16906170752324598</v>
      </c>
    </row>
    <row r="36" spans="1:8" x14ac:dyDescent="0.25">
      <c r="A36" s="332"/>
      <c r="B36" s="304" t="s">
        <v>29</v>
      </c>
      <c r="C36" s="47">
        <v>8</v>
      </c>
      <c r="D36" s="8">
        <v>0.41558441558441561</v>
      </c>
      <c r="E36" s="47">
        <v>2</v>
      </c>
      <c r="F36" s="8">
        <v>0.26954177897574128</v>
      </c>
      <c r="G36" s="47">
        <v>6</v>
      </c>
      <c r="H36" s="8">
        <v>0.50718512256973791</v>
      </c>
    </row>
  </sheetData>
  <mergeCells count="10">
    <mergeCell ref="A5:A10"/>
    <mergeCell ref="A26:A36"/>
    <mergeCell ref="A2:A4"/>
    <mergeCell ref="A1:H1"/>
    <mergeCell ref="E3:F3"/>
    <mergeCell ref="G3:H3"/>
    <mergeCell ref="C2:D3"/>
    <mergeCell ref="E2:H2"/>
    <mergeCell ref="B2:B4"/>
    <mergeCell ref="A16:A25"/>
  </mergeCells>
  <pageMargins left="0.7" right="0.7" top="0.75" bottom="0.75" header="0.3" footer="0.3"/>
  <pageSetup scale="97" orientation="landscape" r:id="rId1"/>
  <headerFooter>
    <oddHeader>&amp;CSection 0 - Metadata</oddHeader>
    <oddFooter>&amp;CNigeria COVID-19 National Longitudinal Phone Survey (Covid-19 NLPS) 2020
Round 3- July 2020&amp;R&amp;P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AFDFC-CBCC-4075-BA34-A1A45A2067AD}">
  <sheetPr>
    <pageSetUpPr fitToPage="1"/>
  </sheetPr>
  <dimension ref="A1:B7"/>
  <sheetViews>
    <sheetView showGridLines="0" view="pageLayout" zoomScaleNormal="90" workbookViewId="0">
      <selection activeCell="A7" sqref="A7"/>
    </sheetView>
  </sheetViews>
  <sheetFormatPr defaultColWidth="9.140625" defaultRowHeight="15" x14ac:dyDescent="0.25"/>
  <cols>
    <col min="1" max="1" width="43.5703125" customWidth="1"/>
    <col min="2" max="2" width="36.5703125" customWidth="1"/>
    <col min="3" max="3" width="30.140625" customWidth="1"/>
  </cols>
  <sheetData>
    <row r="1" spans="1:2" x14ac:dyDescent="0.25">
      <c r="A1" s="423" t="s">
        <v>503</v>
      </c>
      <c r="B1" s="423"/>
    </row>
    <row r="2" spans="1:2" ht="50.45" customHeight="1" x14ac:dyDescent="0.25">
      <c r="A2" s="211" t="s">
        <v>474</v>
      </c>
      <c r="B2" s="212" t="s">
        <v>393</v>
      </c>
    </row>
    <row r="3" spans="1:2" x14ac:dyDescent="0.25">
      <c r="A3" s="5" t="s">
        <v>475</v>
      </c>
      <c r="B3" s="154">
        <v>37.930986454040827</v>
      </c>
    </row>
    <row r="4" spans="1:2" x14ac:dyDescent="0.25">
      <c r="A4" s="5" t="s">
        <v>476</v>
      </c>
      <c r="B4" s="154">
        <v>37.789163447232056</v>
      </c>
    </row>
    <row r="5" spans="1:2" x14ac:dyDescent="0.25">
      <c r="A5" s="5" t="s">
        <v>477</v>
      </c>
      <c r="B5" s="154">
        <v>16.875385548151282</v>
      </c>
    </row>
    <row r="6" spans="1:2" x14ac:dyDescent="0.25">
      <c r="A6" s="5" t="s">
        <v>478</v>
      </c>
      <c r="B6" s="154">
        <v>4.8319712504820806</v>
      </c>
    </row>
    <row r="7" spans="1:2" x14ac:dyDescent="0.25">
      <c r="A7" s="5" t="s">
        <v>479</v>
      </c>
      <c r="B7" s="154">
        <v>2.5724933000937624</v>
      </c>
    </row>
  </sheetData>
  <mergeCells count="1">
    <mergeCell ref="A1:B1"/>
  </mergeCells>
  <pageMargins left="0.7" right="0.7" top="0.75" bottom="0.75" header="0.3" footer="0.3"/>
  <pageSetup fitToHeight="0" orientation="landscape" r:id="rId1"/>
  <headerFooter>
    <oddHeader>&amp;CSection 3 - Employment</oddHeader>
    <oddFooter>&amp;CNigeria COVID-19 National Longitudinal Phone Survey (Covid-19 NLPS) 2020
Round 3- July 2020&amp;R&amp;P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5DD-8285-45BB-839E-E0E3D9E93901}">
  <sheetPr>
    <pageSetUpPr fitToPage="1"/>
  </sheetPr>
  <dimension ref="A1:D12"/>
  <sheetViews>
    <sheetView showGridLines="0" view="pageLayout" zoomScaleNormal="100" workbookViewId="0">
      <selection activeCell="A7" sqref="A7"/>
    </sheetView>
  </sheetViews>
  <sheetFormatPr defaultColWidth="9.140625" defaultRowHeight="15" x14ac:dyDescent="0.25"/>
  <cols>
    <col min="1" max="1" width="41.5703125" customWidth="1"/>
    <col min="2" max="2" width="8.7109375" customWidth="1"/>
    <col min="3" max="4" width="11.28515625" customWidth="1"/>
  </cols>
  <sheetData>
    <row r="1" spans="1:4" x14ac:dyDescent="0.25">
      <c r="A1" s="468" t="s">
        <v>645</v>
      </c>
      <c r="B1" s="469"/>
      <c r="C1" s="469"/>
      <c r="D1" s="469"/>
    </row>
    <row r="2" spans="1:4" ht="46.15" customHeight="1" x14ac:dyDescent="0.25">
      <c r="A2" s="214" t="s">
        <v>504</v>
      </c>
      <c r="B2" s="51" t="s">
        <v>505</v>
      </c>
      <c r="C2" s="215" t="s">
        <v>506</v>
      </c>
      <c r="D2" s="51" t="s">
        <v>507</v>
      </c>
    </row>
    <row r="3" spans="1:4" x14ac:dyDescent="0.25">
      <c r="A3" s="216" t="s">
        <v>508</v>
      </c>
      <c r="B3" s="217">
        <v>60.330837956418947</v>
      </c>
      <c r="C3" s="217">
        <v>100</v>
      </c>
      <c r="D3" s="218"/>
    </row>
    <row r="4" spans="1:4" x14ac:dyDescent="0.25">
      <c r="A4" s="219" t="s">
        <v>509</v>
      </c>
      <c r="B4" s="220">
        <v>5.4750568029548621</v>
      </c>
      <c r="C4" s="220">
        <v>9.0750551267162347</v>
      </c>
      <c r="D4" s="218"/>
    </row>
    <row r="5" spans="1:4" x14ac:dyDescent="0.25">
      <c r="A5" s="219" t="s">
        <v>510</v>
      </c>
      <c r="B5" s="220">
        <v>54.855781153464086</v>
      </c>
      <c r="C5" s="8">
        <v>90.924944873283764</v>
      </c>
      <c r="D5" s="8">
        <v>87.680565374871065</v>
      </c>
    </row>
    <row r="6" spans="1:4" x14ac:dyDescent="0.25">
      <c r="A6" s="184" t="s">
        <v>511</v>
      </c>
      <c r="B6" s="217">
        <v>18.258381904874057</v>
      </c>
      <c r="C6" s="217">
        <v>100</v>
      </c>
      <c r="D6" s="218"/>
    </row>
    <row r="7" spans="1:4" x14ac:dyDescent="0.25">
      <c r="A7" s="5" t="s">
        <v>512</v>
      </c>
      <c r="B7" s="8">
        <v>7.6233776948318193</v>
      </c>
      <c r="C7" s="8">
        <v>41.752756265859283</v>
      </c>
      <c r="D7" s="221"/>
    </row>
    <row r="8" spans="1:4" x14ac:dyDescent="0.25">
      <c r="A8" s="5" t="s">
        <v>513</v>
      </c>
      <c r="B8" s="8">
        <v>6.0634329055733183</v>
      </c>
      <c r="C8" s="8">
        <v>33.209037565123396</v>
      </c>
      <c r="D8" s="8">
        <v>9.691689993183024</v>
      </c>
    </row>
    <row r="9" spans="1:4" x14ac:dyDescent="0.25">
      <c r="A9" s="5" t="s">
        <v>514</v>
      </c>
      <c r="B9" s="8">
        <v>1.6440015394623171</v>
      </c>
      <c r="C9" s="8">
        <v>9.004092191890523</v>
      </c>
      <c r="D9" s="8">
        <v>2.6277446319459008</v>
      </c>
    </row>
    <row r="10" spans="1:4" x14ac:dyDescent="0.25">
      <c r="A10" s="5" t="s">
        <v>515</v>
      </c>
      <c r="B10" s="8">
        <v>2.9275697650066008</v>
      </c>
      <c r="C10" s="8">
        <v>16.034113977126797</v>
      </c>
      <c r="D10" s="221"/>
    </row>
    <row r="11" spans="1:4" x14ac:dyDescent="0.25">
      <c r="A11" s="184" t="s">
        <v>516</v>
      </c>
      <c r="B11" s="132">
        <v>21.410780138706993</v>
      </c>
      <c r="C11" s="221"/>
      <c r="D11" s="221"/>
    </row>
    <row r="12" spans="1:4" ht="28.15" customHeight="1" x14ac:dyDescent="0.25">
      <c r="A12" s="427" t="s">
        <v>335</v>
      </c>
      <c r="B12" s="366"/>
      <c r="C12" s="366"/>
      <c r="D12" s="366"/>
    </row>
  </sheetData>
  <mergeCells count="2">
    <mergeCell ref="A1:D1"/>
    <mergeCell ref="A12:D12"/>
  </mergeCells>
  <pageMargins left="0.7" right="0.7" top="0.75" bottom="0.75" header="0.3" footer="0.3"/>
  <pageSetup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7B840-88D5-4251-92CB-F5BBE527FBE0}">
  <sheetPr>
    <pageSetUpPr fitToPage="1"/>
  </sheetPr>
  <dimension ref="A1:C24"/>
  <sheetViews>
    <sheetView view="pageLayout" zoomScaleNormal="100" workbookViewId="0">
      <selection activeCell="I21" sqref="I21"/>
    </sheetView>
  </sheetViews>
  <sheetFormatPr defaultColWidth="9.140625" defaultRowHeight="15" x14ac:dyDescent="0.25"/>
  <cols>
    <col min="1" max="1" width="41.5703125" customWidth="1"/>
    <col min="2" max="2" width="9.85546875" customWidth="1"/>
  </cols>
  <sheetData>
    <row r="1" spans="1:2" x14ac:dyDescent="0.25">
      <c r="A1" s="468" t="s">
        <v>646</v>
      </c>
      <c r="B1" s="469"/>
    </row>
    <row r="2" spans="1:2" ht="46.15" customHeight="1" x14ac:dyDescent="0.25">
      <c r="A2" s="214" t="s">
        <v>504</v>
      </c>
      <c r="B2" s="51" t="s">
        <v>214</v>
      </c>
    </row>
    <row r="3" spans="1:2" x14ac:dyDescent="0.25">
      <c r="A3" s="216" t="s">
        <v>508</v>
      </c>
      <c r="B3" s="217">
        <v>60.330837956418947</v>
      </c>
    </row>
    <row r="4" spans="1:2" ht="14.45" customHeight="1" x14ac:dyDescent="0.25">
      <c r="A4" s="219" t="s">
        <v>509</v>
      </c>
      <c r="B4" s="220">
        <v>5.4750568029548621</v>
      </c>
    </row>
    <row r="5" spans="1:2" ht="14.45" customHeight="1" x14ac:dyDescent="0.25">
      <c r="A5" s="219" t="s">
        <v>518</v>
      </c>
      <c r="B5" s="220">
        <v>23.770900000000001</v>
      </c>
    </row>
    <row r="6" spans="1:2" ht="14.45" customHeight="1" x14ac:dyDescent="0.25">
      <c r="A6" s="219" t="s">
        <v>520</v>
      </c>
      <c r="B6" s="220">
        <v>31.084879999999998</v>
      </c>
    </row>
    <row r="7" spans="1:2" ht="14.45" customHeight="1" x14ac:dyDescent="0.25">
      <c r="A7" s="184" t="s">
        <v>511</v>
      </c>
      <c r="B7" s="217">
        <v>18.258381904874057</v>
      </c>
    </row>
    <row r="8" spans="1:2" ht="14.45" customHeight="1" x14ac:dyDescent="0.25">
      <c r="A8" s="5" t="s">
        <v>512</v>
      </c>
      <c r="B8" s="8">
        <v>7.6233776948318193</v>
      </c>
    </row>
    <row r="9" spans="1:2" ht="14.45" customHeight="1" x14ac:dyDescent="0.25">
      <c r="A9" s="5" t="s">
        <v>513</v>
      </c>
      <c r="B9" s="8">
        <v>6.0634329055733183</v>
      </c>
    </row>
    <row r="10" spans="1:2" ht="14.45" customHeight="1" x14ac:dyDescent="0.25">
      <c r="A10" s="5" t="s">
        <v>514</v>
      </c>
      <c r="B10" s="8">
        <v>1.6440015394623171</v>
      </c>
    </row>
    <row r="11" spans="1:2" ht="14.45" customHeight="1" x14ac:dyDescent="0.25">
      <c r="A11" s="5" t="s">
        <v>515</v>
      </c>
      <c r="B11" s="8">
        <v>2.9275697650066008</v>
      </c>
    </row>
    <row r="12" spans="1:2" x14ac:dyDescent="0.25">
      <c r="A12" s="184" t="s">
        <v>516</v>
      </c>
      <c r="B12" s="132">
        <v>21.410780138706993</v>
      </c>
    </row>
    <row r="13" spans="1:2" ht="39.6" customHeight="1" x14ac:dyDescent="0.25">
      <c r="A13" s="427" t="s">
        <v>335</v>
      </c>
      <c r="B13" s="366"/>
    </row>
    <row r="15" spans="1:2" x14ac:dyDescent="0.25">
      <c r="A15" s="313" t="s">
        <v>517</v>
      </c>
      <c r="B15" s="312">
        <v>0.39553618818332115</v>
      </c>
    </row>
    <row r="16" spans="1:2" x14ac:dyDescent="0.25">
      <c r="A16" s="313" t="s">
        <v>519</v>
      </c>
      <c r="B16" s="312">
        <v>0.30247024198539324</v>
      </c>
    </row>
    <row r="17" spans="1:3" x14ac:dyDescent="0.25">
      <c r="A17" s="313" t="s">
        <v>521</v>
      </c>
      <c r="B17" s="312">
        <v>6.9666767184815487E-2</v>
      </c>
      <c r="C17" s="222"/>
    </row>
    <row r="18" spans="1:3" x14ac:dyDescent="0.25">
      <c r="A18" s="307" t="s">
        <v>522</v>
      </c>
      <c r="B18" s="312">
        <v>9.7002843649244636E-2</v>
      </c>
      <c r="C18" s="222"/>
    </row>
    <row r="19" spans="1:3" x14ac:dyDescent="0.25">
      <c r="A19" s="307" t="s">
        <v>523</v>
      </c>
      <c r="B19" s="312">
        <v>9.8072414661476148E-2</v>
      </c>
      <c r="C19" s="222"/>
    </row>
    <row r="20" spans="1:3" x14ac:dyDescent="0.25">
      <c r="A20" s="307" t="s">
        <v>524</v>
      </c>
      <c r="B20" s="312">
        <v>3.7251544335749481E-2</v>
      </c>
      <c r="C20" s="222"/>
    </row>
    <row r="21" spans="1:3" x14ac:dyDescent="0.25">
      <c r="C21" s="222"/>
    </row>
    <row r="22" spans="1:3" x14ac:dyDescent="0.25">
      <c r="C22" s="222"/>
    </row>
    <row r="23" spans="1:3" x14ac:dyDescent="0.25">
      <c r="B23" s="222"/>
      <c r="C23" s="222"/>
    </row>
    <row r="24" spans="1:3" x14ac:dyDescent="0.25">
      <c r="B24" s="90"/>
      <c r="C24" s="222"/>
    </row>
  </sheetData>
  <mergeCells count="2">
    <mergeCell ref="A1:B1"/>
    <mergeCell ref="A13:B13"/>
  </mergeCells>
  <pageMargins left="0.7" right="0.7" top="0.75" bottom="0.75" header="0.3" footer="0.3"/>
  <pageSetup scale="90" orientation="landscape" r:id="rId1"/>
  <headerFooter>
    <oddHeader>&amp;CSection 4 - Nonfarm Business &amp; Agriculture</oddHeader>
    <oddFooter>&amp;CNigeria COVID-19 National Longitudinal Phone Survey (Covid-19 NLPS) 2020
Round 3- July 2020&amp;R&amp;P</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FC02-2246-4931-8851-9CE278CEBD5C}">
  <sheetPr>
    <pageSetUpPr fitToPage="1"/>
  </sheetPr>
  <dimension ref="A1:C8"/>
  <sheetViews>
    <sheetView showGridLines="0" view="pageLayout" zoomScaleNormal="100" workbookViewId="0">
      <selection activeCell="A12" sqref="A12"/>
    </sheetView>
  </sheetViews>
  <sheetFormatPr defaultColWidth="9.140625" defaultRowHeight="15" x14ac:dyDescent="0.25"/>
  <cols>
    <col min="1" max="1" width="41.5703125" customWidth="1"/>
    <col min="2" max="2" width="18.7109375" customWidth="1"/>
    <col min="3" max="3" width="17.28515625" customWidth="1"/>
    <col min="4" max="4" width="6.28515625" customWidth="1"/>
  </cols>
  <sheetData>
    <row r="1" spans="1:3" x14ac:dyDescent="0.25">
      <c r="A1" s="468" t="s">
        <v>647</v>
      </c>
      <c r="B1" s="469"/>
      <c r="C1" s="469"/>
    </row>
    <row r="2" spans="1:3" ht="30" x14ac:dyDescent="0.25">
      <c r="A2" s="214" t="s">
        <v>504</v>
      </c>
      <c r="B2" s="215" t="s">
        <v>648</v>
      </c>
      <c r="C2" s="51" t="s">
        <v>72</v>
      </c>
    </row>
    <row r="3" spans="1:3" x14ac:dyDescent="0.25">
      <c r="A3" s="153" t="s">
        <v>525</v>
      </c>
      <c r="B3" s="160">
        <v>36.928153212019573</v>
      </c>
      <c r="C3" s="160">
        <v>21.410780138707015</v>
      </c>
    </row>
    <row r="4" spans="1:3" x14ac:dyDescent="0.25">
      <c r="A4" s="223" t="s">
        <v>526</v>
      </c>
      <c r="B4" s="132"/>
      <c r="C4" s="132"/>
    </row>
    <row r="5" spans="1:3" x14ac:dyDescent="0.25">
      <c r="A5" s="5" t="s">
        <v>527</v>
      </c>
      <c r="B5" s="8">
        <v>40.983502242547338</v>
      </c>
      <c r="C5" s="8">
        <v>75.930508506751721</v>
      </c>
    </row>
    <row r="6" spans="1:3" x14ac:dyDescent="0.25">
      <c r="A6" s="5" t="s">
        <v>528</v>
      </c>
      <c r="B6" s="8">
        <v>17.573719165196369</v>
      </c>
      <c r="C6" s="8">
        <v>2.217984128718844</v>
      </c>
    </row>
    <row r="7" spans="1:3" x14ac:dyDescent="0.25">
      <c r="A7" s="5" t="s">
        <v>529</v>
      </c>
      <c r="B7" s="8">
        <v>4.514625380236704</v>
      </c>
      <c r="C7" s="8">
        <v>0.44072722582241436</v>
      </c>
    </row>
    <row r="8" spans="1:3" x14ac:dyDescent="0.25">
      <c r="A8" s="314" t="s">
        <v>649</v>
      </c>
    </row>
  </sheetData>
  <mergeCells count="1">
    <mergeCell ref="A1:C1"/>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A45F-0254-461D-9EAD-14ECF4D2066C}">
  <sheetPr>
    <pageSetUpPr fitToPage="1"/>
  </sheetPr>
  <dimension ref="A1:E10"/>
  <sheetViews>
    <sheetView showGridLines="0" view="pageLayout" zoomScaleNormal="100" workbookViewId="0">
      <selection activeCell="H3" sqref="H3"/>
    </sheetView>
  </sheetViews>
  <sheetFormatPr defaultColWidth="9.140625" defaultRowHeight="15" x14ac:dyDescent="0.25"/>
  <cols>
    <col min="1" max="1" width="29.42578125" customWidth="1"/>
    <col min="2" max="5" width="11.85546875" customWidth="1"/>
  </cols>
  <sheetData>
    <row r="1" spans="1:5" x14ac:dyDescent="0.25">
      <c r="A1" s="470" t="s">
        <v>651</v>
      </c>
      <c r="B1" s="471"/>
      <c r="C1" s="471"/>
      <c r="D1" s="471"/>
      <c r="E1" s="472"/>
    </row>
    <row r="2" spans="1:5" x14ac:dyDescent="0.25">
      <c r="A2" s="223"/>
      <c r="B2" s="59" t="s">
        <v>650</v>
      </c>
      <c r="C2" s="59" t="s">
        <v>391</v>
      </c>
      <c r="D2" s="59" t="s">
        <v>392</v>
      </c>
      <c r="E2" s="59" t="s">
        <v>393</v>
      </c>
    </row>
    <row r="3" spans="1:5" x14ac:dyDescent="0.25">
      <c r="A3" s="5" t="s">
        <v>534</v>
      </c>
      <c r="B3" s="8">
        <v>63.071846787980434</v>
      </c>
      <c r="C3" s="8">
        <v>42.003488155498758</v>
      </c>
      <c r="D3" s="8">
        <v>57.778277478766967</v>
      </c>
      <c r="E3" s="8">
        <v>60.97073767455057</v>
      </c>
    </row>
    <row r="4" spans="1:5" x14ac:dyDescent="0.25">
      <c r="A4" s="5" t="s">
        <v>531</v>
      </c>
      <c r="B4" s="135"/>
      <c r="C4" s="8">
        <v>12.476242798077017</v>
      </c>
      <c r="D4" s="8">
        <v>11.488203257365916</v>
      </c>
      <c r="E4" s="8">
        <v>10.568483422240144</v>
      </c>
    </row>
    <row r="5" spans="1:5" x14ac:dyDescent="0.25">
      <c r="A5" s="5" t="s">
        <v>532</v>
      </c>
      <c r="B5" s="135"/>
      <c r="C5" s="135"/>
      <c r="D5" s="8">
        <v>3.943682443619255</v>
      </c>
      <c r="E5" s="8">
        <v>7.1459988859162875</v>
      </c>
    </row>
    <row r="6" spans="1:5" ht="17.45" customHeight="1" x14ac:dyDescent="0.25">
      <c r="A6" s="5" t="s">
        <v>525</v>
      </c>
      <c r="B6" s="8">
        <v>36.928153212019581</v>
      </c>
      <c r="C6" s="8">
        <v>45.520269046424247</v>
      </c>
      <c r="D6" s="8">
        <v>26.789836820247871</v>
      </c>
      <c r="E6" s="8">
        <v>21.314780017293003</v>
      </c>
    </row>
    <row r="7" spans="1:5" ht="15.6" customHeight="1" x14ac:dyDescent="0.25">
      <c r="A7" s="5" t="s">
        <v>533</v>
      </c>
      <c r="B7" s="38">
        <v>100.00000000000001</v>
      </c>
      <c r="C7" s="38">
        <v>100.00000000000003</v>
      </c>
      <c r="D7" s="38">
        <v>100</v>
      </c>
      <c r="E7" s="38">
        <v>100</v>
      </c>
    </row>
    <row r="8" spans="1:5" ht="14.45" customHeight="1" x14ac:dyDescent="0.25">
      <c r="A8" s="473" t="s">
        <v>335</v>
      </c>
      <c r="B8" s="473"/>
      <c r="C8" s="473"/>
      <c r="D8" s="473"/>
      <c r="E8" s="473"/>
    </row>
    <row r="9" spans="1:5" x14ac:dyDescent="0.25">
      <c r="A9" s="474"/>
      <c r="B9" s="474"/>
      <c r="C9" s="474"/>
      <c r="D9" s="474"/>
      <c r="E9" s="474"/>
    </row>
    <row r="10" spans="1:5" x14ac:dyDescent="0.25">
      <c r="A10" s="474"/>
      <c r="B10" s="474"/>
      <c r="C10" s="474"/>
      <c r="D10" s="474"/>
      <c r="E10" s="474"/>
    </row>
  </sheetData>
  <mergeCells count="2">
    <mergeCell ref="A1:E1"/>
    <mergeCell ref="A8:E10"/>
  </mergeCells>
  <pageMargins left="0.7" right="0.7" top="0.75" bottom="0.75" header="0.3" footer="0.3"/>
  <pageSetup scale="92" orientation="landscape" r:id="rId1"/>
  <headerFooter>
    <oddHeader>&amp;CSection 4 - Nonfarm Business &amp; Agriculture</oddHeader>
    <oddFooter>&amp;CNigeria COVID-19 National Longitudinal Phone Survey (Covid-19 NLPS) 2020
Round 3- July 2020&amp;R&amp;P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8E05-5B1E-4FD2-9D55-B9E90E7AB0A3}">
  <sheetPr>
    <pageSetUpPr fitToPage="1"/>
  </sheetPr>
  <dimension ref="A1:G14"/>
  <sheetViews>
    <sheetView showGridLines="0" view="pageLayout" zoomScaleNormal="100" workbookViewId="0">
      <selection activeCell="A7" sqref="A7"/>
    </sheetView>
  </sheetViews>
  <sheetFormatPr defaultColWidth="9.140625" defaultRowHeight="15" x14ac:dyDescent="0.25"/>
  <cols>
    <col min="1" max="1" width="41.5703125" customWidth="1"/>
    <col min="2" max="2" width="8.140625" customWidth="1"/>
    <col min="3" max="3" width="6.28515625" customWidth="1"/>
  </cols>
  <sheetData>
    <row r="1" spans="1:7" ht="28.15" customHeight="1" x14ac:dyDescent="0.25">
      <c r="A1" s="475" t="s">
        <v>652</v>
      </c>
      <c r="B1" s="476"/>
      <c r="C1" s="476"/>
      <c r="D1" s="476"/>
      <c r="E1" s="476"/>
      <c r="F1" s="476"/>
      <c r="G1" s="476"/>
    </row>
    <row r="2" spans="1:7" ht="16.899999999999999" customHeight="1" x14ac:dyDescent="0.25">
      <c r="A2" s="477"/>
      <c r="B2" s="388" t="s">
        <v>535</v>
      </c>
      <c r="C2" s="354" t="s">
        <v>536</v>
      </c>
      <c r="D2" s="354"/>
      <c r="E2" s="354"/>
      <c r="F2" s="354"/>
      <c r="G2" s="354"/>
    </row>
    <row r="3" spans="1:7" x14ac:dyDescent="0.25">
      <c r="A3" s="478"/>
      <c r="B3" s="389"/>
      <c r="C3" s="59" t="s">
        <v>130</v>
      </c>
      <c r="D3" s="59" t="s">
        <v>131</v>
      </c>
      <c r="E3" s="59" t="s">
        <v>132</v>
      </c>
      <c r="F3" s="59" t="s">
        <v>133</v>
      </c>
      <c r="G3" s="59" t="s">
        <v>134</v>
      </c>
    </row>
    <row r="4" spans="1:7" x14ac:dyDescent="0.25">
      <c r="A4" s="216" t="s">
        <v>508</v>
      </c>
      <c r="B4" s="224">
        <v>60.330837956418947</v>
      </c>
      <c r="C4" s="224">
        <v>61.723325647333816</v>
      </c>
      <c r="D4" s="224">
        <v>63.624856466158398</v>
      </c>
      <c r="E4" s="224">
        <v>60.236898294843741</v>
      </c>
      <c r="F4" s="224">
        <v>62.878583148484182</v>
      </c>
      <c r="G4" s="224">
        <v>56.583441141568372</v>
      </c>
    </row>
    <row r="5" spans="1:7" x14ac:dyDescent="0.25">
      <c r="A5" s="219" t="s">
        <v>509</v>
      </c>
      <c r="B5" s="220">
        <v>5.4750568029548621</v>
      </c>
      <c r="C5" s="220">
        <v>4.3262027172385285</v>
      </c>
      <c r="D5" s="220">
        <v>9.8940664787377184</v>
      </c>
      <c r="E5" s="220">
        <v>4.5884510609874862</v>
      </c>
      <c r="F5" s="220">
        <v>5.0517211147225805</v>
      </c>
      <c r="G5" s="220">
        <v>4.679750921002908</v>
      </c>
    </row>
    <row r="6" spans="1:7" x14ac:dyDescent="0.25">
      <c r="A6" s="219" t="s">
        <v>510</v>
      </c>
      <c r="B6" s="220">
        <v>54.855781153464086</v>
      </c>
      <c r="C6" s="220">
        <v>57.397122930095293</v>
      </c>
      <c r="D6" s="220">
        <v>53.730789987420678</v>
      </c>
      <c r="E6" s="220">
        <v>55.648447233856253</v>
      </c>
      <c r="F6" s="220">
        <v>57.826862033761607</v>
      </c>
      <c r="G6" s="220">
        <v>51.903690220565466</v>
      </c>
    </row>
    <row r="7" spans="1:7" x14ac:dyDescent="0.25">
      <c r="A7" s="184" t="s">
        <v>511</v>
      </c>
      <c r="B7" s="224">
        <v>18.258381904874057</v>
      </c>
      <c r="C7" s="224">
        <v>18.412141977299839</v>
      </c>
      <c r="D7" s="224">
        <v>20.462358426437984</v>
      </c>
      <c r="E7" s="224">
        <v>19.989850569329992</v>
      </c>
      <c r="F7" s="224">
        <v>15.473079713120656</v>
      </c>
      <c r="G7" s="224">
        <v>18.218150104131087</v>
      </c>
    </row>
    <row r="8" spans="1:7" x14ac:dyDescent="0.25">
      <c r="A8" s="5" t="s">
        <v>512</v>
      </c>
      <c r="B8" s="8">
        <v>7.6233776948318193</v>
      </c>
      <c r="C8" s="8">
        <v>6.179870306828807</v>
      </c>
      <c r="D8" s="8">
        <v>10.626235388080849</v>
      </c>
      <c r="E8" s="8">
        <v>6.7673503704376854</v>
      </c>
      <c r="F8" s="8">
        <v>7.6838767772029311</v>
      </c>
      <c r="G8" s="8">
        <v>7.2217293955109376</v>
      </c>
    </row>
    <row r="9" spans="1:7" x14ac:dyDescent="0.25">
      <c r="A9" s="5" t="s">
        <v>513</v>
      </c>
      <c r="B9" s="8">
        <v>6.0634329055733183</v>
      </c>
      <c r="C9" s="8">
        <v>4.7976025871510188</v>
      </c>
      <c r="D9" s="8">
        <v>7.6230929913024417</v>
      </c>
      <c r="E9" s="8">
        <v>8.8372429059205704</v>
      </c>
      <c r="F9" s="8">
        <v>4.8623991662889559</v>
      </c>
      <c r="G9" s="8">
        <v>5.1590083714264496</v>
      </c>
    </row>
    <row r="10" spans="1:7" x14ac:dyDescent="0.25">
      <c r="A10" s="5" t="s">
        <v>514</v>
      </c>
      <c r="B10" s="8">
        <v>1.6440015394623171</v>
      </c>
      <c r="C10" s="8">
        <v>4.7144915336704472</v>
      </c>
      <c r="D10" s="8">
        <v>1.2608488225858412</v>
      </c>
      <c r="E10" s="8">
        <v>0.77760315269767011</v>
      </c>
      <c r="F10" s="8">
        <v>0.77212612569739714</v>
      </c>
      <c r="G10" s="8">
        <v>1.7655511655176237</v>
      </c>
    </row>
    <row r="11" spans="1:7" x14ac:dyDescent="0.25">
      <c r="A11" s="5" t="s">
        <v>515</v>
      </c>
      <c r="B11" s="8">
        <v>2.9275697650066008</v>
      </c>
      <c r="C11" s="8">
        <v>2.7201775496495637</v>
      </c>
      <c r="D11" s="8">
        <v>0.95218122446885267</v>
      </c>
      <c r="E11" s="8">
        <v>3.6076541402740663</v>
      </c>
      <c r="F11" s="8">
        <v>2.1546776439313726</v>
      </c>
      <c r="G11" s="8">
        <v>4.0718611716760762</v>
      </c>
    </row>
    <row r="12" spans="1:7" x14ac:dyDescent="0.25">
      <c r="A12" s="184" t="s">
        <v>516</v>
      </c>
      <c r="B12" s="160">
        <v>21.410780138706993</v>
      </c>
      <c r="C12" s="160">
        <v>19.864532375366348</v>
      </c>
      <c r="D12" s="160">
        <v>15.912785107403613</v>
      </c>
      <c r="E12" s="160">
        <v>19.773251135826261</v>
      </c>
      <c r="F12" s="160">
        <v>21.648337138395167</v>
      </c>
      <c r="G12" s="160">
        <v>25.198408754300541</v>
      </c>
    </row>
    <row r="13" spans="1:7" ht="27" customHeight="1" x14ac:dyDescent="0.25">
      <c r="A13" s="427" t="s">
        <v>335</v>
      </c>
      <c r="B13" s="427"/>
      <c r="C13" s="427"/>
      <c r="D13" s="427"/>
      <c r="E13" s="427"/>
      <c r="F13" s="427"/>
      <c r="G13" s="427"/>
    </row>
    <row r="14" spans="1:7" x14ac:dyDescent="0.25">
      <c r="A14" s="116" t="s">
        <v>530</v>
      </c>
    </row>
  </sheetData>
  <mergeCells count="5">
    <mergeCell ref="A1:G1"/>
    <mergeCell ref="A2:A3"/>
    <mergeCell ref="B2:B3"/>
    <mergeCell ref="C2:G2"/>
    <mergeCell ref="A13:G13"/>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F846-A51D-4E17-87D1-A68EB34ACB71}">
  <sheetPr>
    <pageSetUpPr fitToPage="1"/>
  </sheetPr>
  <dimension ref="A1:K16"/>
  <sheetViews>
    <sheetView showGridLines="0" view="pageLayout" zoomScaleNormal="100" workbookViewId="0">
      <selection activeCell="A7" sqref="A7"/>
    </sheetView>
  </sheetViews>
  <sheetFormatPr defaultColWidth="9.140625" defaultRowHeight="15" x14ac:dyDescent="0.25"/>
  <cols>
    <col min="1" max="1" width="52.7109375" customWidth="1"/>
    <col min="2" max="10" width="10.7109375" customWidth="1"/>
    <col min="11" max="11" width="5.7109375" customWidth="1"/>
  </cols>
  <sheetData>
    <row r="1" spans="1:11" x14ac:dyDescent="0.25">
      <c r="A1" s="355" t="s">
        <v>653</v>
      </c>
      <c r="B1" s="355"/>
      <c r="C1" s="355"/>
      <c r="D1" s="355"/>
      <c r="E1" s="355"/>
      <c r="F1" s="355"/>
      <c r="G1" s="355"/>
      <c r="H1" s="355"/>
      <c r="I1" s="355"/>
      <c r="J1" s="355"/>
      <c r="K1" s="355"/>
    </row>
    <row r="2" spans="1:11" ht="23.1" customHeight="1" x14ac:dyDescent="0.25">
      <c r="A2" s="483"/>
      <c r="B2" s="374" t="s">
        <v>537</v>
      </c>
      <c r="C2" s="374"/>
      <c r="D2" s="374"/>
      <c r="E2" s="374"/>
      <c r="F2" s="374"/>
      <c r="G2" s="374"/>
      <c r="H2" s="374"/>
      <c r="I2" s="51"/>
      <c r="J2" s="374" t="s">
        <v>538</v>
      </c>
      <c r="K2" s="374"/>
    </row>
    <row r="3" spans="1:11" s="225" customFormat="1" ht="16.5" customHeight="1" x14ac:dyDescent="0.25">
      <c r="A3" s="484"/>
      <c r="B3" s="486" t="s">
        <v>539</v>
      </c>
      <c r="C3" s="486"/>
      <c r="D3" s="486" t="s">
        <v>540</v>
      </c>
      <c r="E3" s="486"/>
      <c r="F3" s="486" t="s">
        <v>539</v>
      </c>
      <c r="G3" s="486"/>
      <c r="H3" s="486" t="s">
        <v>540</v>
      </c>
      <c r="I3" s="486"/>
      <c r="J3" s="374"/>
      <c r="K3" s="374"/>
    </row>
    <row r="4" spans="1:11" s="225" customFormat="1" ht="16.5" customHeight="1" x14ac:dyDescent="0.25">
      <c r="A4" s="485"/>
      <c r="B4" s="114" t="s">
        <v>392</v>
      </c>
      <c r="C4" s="114" t="s">
        <v>393</v>
      </c>
      <c r="D4" s="114" t="s">
        <v>392</v>
      </c>
      <c r="E4" s="114" t="s">
        <v>393</v>
      </c>
      <c r="F4" s="114" t="s">
        <v>392</v>
      </c>
      <c r="G4" s="114" t="s">
        <v>393</v>
      </c>
      <c r="H4" s="114" t="s">
        <v>392</v>
      </c>
      <c r="I4" s="114" t="s">
        <v>393</v>
      </c>
      <c r="J4" s="374"/>
      <c r="K4" s="374"/>
    </row>
    <row r="5" spans="1:11" ht="30" x14ac:dyDescent="0.25">
      <c r="A5" s="149" t="s">
        <v>541</v>
      </c>
      <c r="B5" s="103">
        <v>70.663291731485543</v>
      </c>
      <c r="C5" s="103">
        <v>38.409418025376148</v>
      </c>
      <c r="D5" s="103">
        <v>39.753650584271469</v>
      </c>
      <c r="E5" s="103">
        <v>32.491054281392486</v>
      </c>
      <c r="F5" s="479">
        <f>SUM(B5:B9)</f>
        <v>78.691105291236369</v>
      </c>
      <c r="G5" s="479">
        <f>SUM(C5:C9)</f>
        <v>60.256579777006309</v>
      </c>
      <c r="H5" s="479">
        <f>SUM(D5:D9)</f>
        <v>45.809263424158068</v>
      </c>
      <c r="I5" s="479">
        <f>SUM(E5:E9)</f>
        <v>68.827641906838977</v>
      </c>
      <c r="J5" s="443" t="s">
        <v>395</v>
      </c>
      <c r="K5" s="450" t="s">
        <v>396</v>
      </c>
    </row>
    <row r="6" spans="1:11" x14ac:dyDescent="0.25">
      <c r="A6" s="5" t="s">
        <v>542</v>
      </c>
      <c r="B6" s="154">
        <v>0</v>
      </c>
      <c r="C6" s="154">
        <v>0</v>
      </c>
      <c r="D6" s="154">
        <v>0</v>
      </c>
      <c r="E6" s="154">
        <v>0</v>
      </c>
      <c r="F6" s="479"/>
      <c r="G6" s="479"/>
      <c r="H6" s="479"/>
      <c r="I6" s="479"/>
      <c r="J6" s="443"/>
      <c r="K6" s="450"/>
    </row>
    <row r="7" spans="1:11" x14ac:dyDescent="0.25">
      <c r="A7" s="5" t="s">
        <v>543</v>
      </c>
      <c r="B7" s="154">
        <v>0</v>
      </c>
      <c r="C7" s="154">
        <v>0.25044159056549503</v>
      </c>
      <c r="D7" s="154">
        <v>1.4131294376400998</v>
      </c>
      <c r="E7" s="154">
        <v>0</v>
      </c>
      <c r="F7" s="479"/>
      <c r="G7" s="479"/>
      <c r="H7" s="479"/>
      <c r="I7" s="479"/>
      <c r="J7" s="443"/>
      <c r="K7" s="450"/>
    </row>
    <row r="8" spans="1:11" x14ac:dyDescent="0.25">
      <c r="A8" s="5" t="s">
        <v>544</v>
      </c>
      <c r="B8" s="154">
        <v>5.1049995626814315</v>
      </c>
      <c r="C8" s="154">
        <v>11.968483360499794</v>
      </c>
      <c r="D8" s="154">
        <v>0.28649695650491092</v>
      </c>
      <c r="E8" s="154">
        <v>13.572737518809348</v>
      </c>
      <c r="F8" s="479"/>
      <c r="G8" s="479"/>
      <c r="H8" s="479"/>
      <c r="I8" s="479"/>
      <c r="J8" s="443"/>
      <c r="K8" s="450"/>
    </row>
    <row r="9" spans="1:11" ht="15.75" thickBot="1" x14ac:dyDescent="0.3">
      <c r="A9" s="122" t="s">
        <v>545</v>
      </c>
      <c r="B9" s="226">
        <v>2.9228139970694027</v>
      </c>
      <c r="C9" s="226">
        <v>9.6282368005648689</v>
      </c>
      <c r="D9" s="226">
        <v>4.3559864457415882</v>
      </c>
      <c r="E9" s="226">
        <v>22.763850106637147</v>
      </c>
      <c r="F9" s="480"/>
      <c r="G9" s="480"/>
      <c r="H9" s="480"/>
      <c r="I9" s="480"/>
      <c r="J9" s="481"/>
      <c r="K9" s="450"/>
    </row>
    <row r="10" spans="1:11" x14ac:dyDescent="0.25">
      <c r="A10" s="55" t="s">
        <v>546</v>
      </c>
      <c r="B10" s="157">
        <v>1.6448063775156923</v>
      </c>
      <c r="C10" s="157">
        <v>3.4624232559673458</v>
      </c>
      <c r="D10" s="157">
        <v>2.1910464194821984</v>
      </c>
      <c r="E10" s="157">
        <v>0</v>
      </c>
      <c r="F10" s="482">
        <f>SUM(B10:B15)</f>
        <v>21.308894708763624</v>
      </c>
      <c r="G10" s="482">
        <f>SUM(C10:C15)</f>
        <v>39.743420222993691</v>
      </c>
      <c r="H10" s="482">
        <f>SUM(D10:D15)</f>
        <v>54.190736575841953</v>
      </c>
      <c r="I10" s="482">
        <f>SUM(E10:E15)</f>
        <v>31.172358093161016</v>
      </c>
      <c r="J10" s="442" t="s">
        <v>404</v>
      </c>
      <c r="K10" s="450"/>
    </row>
    <row r="11" spans="1:11" ht="14.45" customHeight="1" x14ac:dyDescent="0.25">
      <c r="A11" s="5" t="s">
        <v>547</v>
      </c>
      <c r="B11" s="154">
        <v>5.5393152236514656</v>
      </c>
      <c r="C11" s="154">
        <v>15.92182519373204</v>
      </c>
      <c r="D11" s="154">
        <v>32.825473474338636</v>
      </c>
      <c r="E11" s="154">
        <v>13.935748438227217</v>
      </c>
      <c r="F11" s="479"/>
      <c r="G11" s="479"/>
      <c r="H11" s="479"/>
      <c r="I11" s="479"/>
      <c r="J11" s="443"/>
      <c r="K11" s="450"/>
    </row>
    <row r="12" spans="1:11" x14ac:dyDescent="0.25">
      <c r="A12" s="5" t="s">
        <v>548</v>
      </c>
      <c r="B12" s="154">
        <v>1.4671753737714233</v>
      </c>
      <c r="C12" s="154">
        <v>3.7723390260313714</v>
      </c>
      <c r="D12" s="154">
        <v>0.67110887210545433</v>
      </c>
      <c r="E12" s="154">
        <v>0.34863258881521431</v>
      </c>
      <c r="F12" s="479"/>
      <c r="G12" s="479"/>
      <c r="H12" s="479"/>
      <c r="I12" s="479"/>
      <c r="J12" s="443"/>
      <c r="K12" s="450"/>
    </row>
    <row r="13" spans="1:11" x14ac:dyDescent="0.25">
      <c r="A13" s="5" t="s">
        <v>549</v>
      </c>
      <c r="B13" s="154">
        <v>3.2340480929713089</v>
      </c>
      <c r="C13" s="154">
        <v>2.4315508955317142</v>
      </c>
      <c r="D13" s="154">
        <v>5.6762565581940683</v>
      </c>
      <c r="E13" s="154">
        <v>0</v>
      </c>
      <c r="F13" s="479"/>
      <c r="G13" s="479"/>
      <c r="H13" s="479"/>
      <c r="I13" s="479"/>
      <c r="J13" s="443"/>
      <c r="K13" s="450"/>
    </row>
    <row r="14" spans="1:11" x14ac:dyDescent="0.25">
      <c r="A14" s="5" t="s">
        <v>408</v>
      </c>
      <c r="B14" s="154">
        <v>0</v>
      </c>
      <c r="C14" s="154">
        <v>0</v>
      </c>
      <c r="D14" s="154">
        <v>0</v>
      </c>
      <c r="E14" s="154">
        <v>0</v>
      </c>
      <c r="F14" s="479"/>
      <c r="G14" s="479"/>
      <c r="H14" s="479"/>
      <c r="I14" s="479"/>
      <c r="J14" s="443"/>
      <c r="K14" s="450"/>
    </row>
    <row r="15" spans="1:11" x14ac:dyDescent="0.25">
      <c r="A15" s="5" t="s">
        <v>211</v>
      </c>
      <c r="B15" s="154">
        <v>9.4235496408537323</v>
      </c>
      <c r="C15" s="154">
        <v>14.155281851731225</v>
      </c>
      <c r="D15" s="154">
        <v>12.826851251721589</v>
      </c>
      <c r="E15" s="154">
        <v>16.887977066118587</v>
      </c>
      <c r="F15" s="479"/>
      <c r="G15" s="479"/>
      <c r="H15" s="479"/>
      <c r="I15" s="479"/>
      <c r="J15" s="443"/>
      <c r="K15" s="450"/>
    </row>
    <row r="16" spans="1:11" x14ac:dyDescent="0.25">
      <c r="A16" s="227" t="s">
        <v>550</v>
      </c>
    </row>
  </sheetData>
  <mergeCells count="19">
    <mergeCell ref="A1:K1"/>
    <mergeCell ref="A2:A4"/>
    <mergeCell ref="B2:H2"/>
    <mergeCell ref="J2:K4"/>
    <mergeCell ref="B3:C3"/>
    <mergeCell ref="D3:E3"/>
    <mergeCell ref="F3:G3"/>
    <mergeCell ref="H3:I3"/>
    <mergeCell ref="K5:K15"/>
    <mergeCell ref="F10:F15"/>
    <mergeCell ref="G10:G15"/>
    <mergeCell ref="H10:H15"/>
    <mergeCell ref="I10:I15"/>
    <mergeCell ref="J10:J15"/>
    <mergeCell ref="F5:F9"/>
    <mergeCell ref="G5:G9"/>
    <mergeCell ref="H5:H9"/>
    <mergeCell ref="I5:I9"/>
    <mergeCell ref="J5:J9"/>
  </mergeCells>
  <pageMargins left="0.7" right="0.7" top="0.75" bottom="0.75" header="0.3" footer="0.3"/>
  <pageSetup scale="78"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068A9-6928-4996-AAE7-6D671B45AC62}">
  <sheetPr>
    <pageSetUpPr fitToPage="1"/>
  </sheetPr>
  <dimension ref="A1:K13"/>
  <sheetViews>
    <sheetView showGridLines="0" view="pageLayout" zoomScaleNormal="100" workbookViewId="0">
      <selection activeCell="A7" sqref="A7"/>
    </sheetView>
  </sheetViews>
  <sheetFormatPr defaultColWidth="9.140625" defaultRowHeight="15" x14ac:dyDescent="0.25"/>
  <cols>
    <col min="1" max="1" width="39.28515625" customWidth="1"/>
    <col min="2" max="5" width="7.85546875" customWidth="1"/>
    <col min="6" max="9" width="7.7109375" customWidth="1"/>
    <col min="10" max="10" width="6.42578125" customWidth="1"/>
  </cols>
  <sheetData>
    <row r="1" spans="1:11" x14ac:dyDescent="0.25">
      <c r="A1" s="355" t="s">
        <v>654</v>
      </c>
      <c r="B1" s="355"/>
      <c r="C1" s="355"/>
      <c r="D1" s="355"/>
      <c r="E1" s="355"/>
      <c r="F1" s="355"/>
      <c r="G1" s="355"/>
      <c r="H1" s="355"/>
      <c r="I1" s="355"/>
    </row>
    <row r="2" spans="1:11" ht="15.4" customHeight="1" x14ac:dyDescent="0.25">
      <c r="A2" s="407"/>
      <c r="B2" s="487" t="s">
        <v>551</v>
      </c>
      <c r="C2" s="487"/>
      <c r="D2" s="487"/>
      <c r="E2" s="487"/>
      <c r="F2" s="487"/>
      <c r="G2" s="487"/>
      <c r="H2" s="487"/>
      <c r="I2" s="487"/>
    </row>
    <row r="3" spans="1:11" ht="28.9" customHeight="1" x14ac:dyDescent="0.25">
      <c r="A3" s="407"/>
      <c r="B3" s="487" t="s">
        <v>552</v>
      </c>
      <c r="C3" s="487"/>
      <c r="D3" s="487"/>
      <c r="E3" s="487"/>
      <c r="F3" s="487" t="s">
        <v>553</v>
      </c>
      <c r="G3" s="487"/>
      <c r="H3" s="487"/>
      <c r="I3" s="487"/>
    </row>
    <row r="4" spans="1:11" x14ac:dyDescent="0.25">
      <c r="A4" s="407"/>
      <c r="B4" s="228" t="s">
        <v>162</v>
      </c>
      <c r="C4" s="228" t="s">
        <v>447</v>
      </c>
      <c r="D4" s="229" t="s">
        <v>464</v>
      </c>
      <c r="E4" s="230" t="s">
        <v>554</v>
      </c>
      <c r="F4" s="228" t="s">
        <v>162</v>
      </c>
      <c r="G4" s="228" t="s">
        <v>447</v>
      </c>
      <c r="H4" s="229" t="s">
        <v>464</v>
      </c>
      <c r="I4" s="230" t="s">
        <v>554</v>
      </c>
    </row>
    <row r="5" spans="1:11" ht="14.45" hidden="1" customHeight="1" x14ac:dyDescent="0.25">
      <c r="A5" s="5" t="s">
        <v>368</v>
      </c>
      <c r="B5" s="231">
        <v>0</v>
      </c>
      <c r="C5" s="231">
        <v>16.508384910185402</v>
      </c>
      <c r="D5" s="232">
        <v>14.548813750971611</v>
      </c>
      <c r="E5" s="233">
        <v>68.942801338842969</v>
      </c>
      <c r="F5" s="231">
        <v>0</v>
      </c>
      <c r="G5" s="231">
        <v>50.847357490555844</v>
      </c>
      <c r="H5" s="232">
        <v>0</v>
      </c>
      <c r="I5" s="233">
        <v>48.077977117816708</v>
      </c>
      <c r="K5" s="90"/>
    </row>
    <row r="6" spans="1:11" hidden="1" x14ac:dyDescent="0.25">
      <c r="A6" s="5" t="s">
        <v>378</v>
      </c>
      <c r="B6" s="231">
        <v>16.011542638396332</v>
      </c>
      <c r="C6" s="231">
        <v>36.234613053997457</v>
      </c>
      <c r="D6" s="232">
        <v>25.262929549495972</v>
      </c>
      <c r="E6" s="233">
        <v>22.490914758110243</v>
      </c>
      <c r="F6" s="231">
        <v>9.2681120571142745</v>
      </c>
      <c r="G6" s="231">
        <v>34.383549344730682</v>
      </c>
      <c r="H6" s="232">
        <v>47.357435721526201</v>
      </c>
      <c r="I6" s="233">
        <v>8.990902876628839</v>
      </c>
      <c r="K6" s="90"/>
    </row>
    <row r="7" spans="1:11" x14ac:dyDescent="0.25">
      <c r="A7" s="5" t="s">
        <v>379</v>
      </c>
      <c r="B7" s="231">
        <v>0.3722793078803614</v>
      </c>
      <c r="C7" s="231">
        <v>56.575079853854838</v>
      </c>
      <c r="D7" s="232">
        <v>4.9243958903288458</v>
      </c>
      <c r="E7" s="233">
        <v>38.128244947935961</v>
      </c>
      <c r="F7" s="231">
        <v>6.8899034919940707</v>
      </c>
      <c r="G7" s="231">
        <v>51.62645162358703</v>
      </c>
      <c r="H7" s="232">
        <v>20.551946448992599</v>
      </c>
      <c r="I7" s="233">
        <v>20.931698435426302</v>
      </c>
      <c r="K7" s="90"/>
    </row>
    <row r="8" spans="1:11" x14ac:dyDescent="0.25">
      <c r="A8" s="5" t="s">
        <v>362</v>
      </c>
      <c r="B8" s="231">
        <v>8.9383851684080255</v>
      </c>
      <c r="C8" s="231">
        <v>48.076891313526907</v>
      </c>
      <c r="D8" s="232">
        <v>14.563512643521817</v>
      </c>
      <c r="E8" s="233">
        <v>28.421210874543256</v>
      </c>
      <c r="F8" s="231">
        <v>3.7168577510202403</v>
      </c>
      <c r="G8" s="231">
        <v>46.10725967877265</v>
      </c>
      <c r="H8" s="232">
        <v>16.550944704581575</v>
      </c>
      <c r="I8" s="233">
        <v>33.624937865625547</v>
      </c>
      <c r="K8" s="90"/>
    </row>
    <row r="9" spans="1:11" hidden="1" x14ac:dyDescent="0.25">
      <c r="A9" s="5" t="s">
        <v>555</v>
      </c>
      <c r="B9" s="234"/>
      <c r="C9" s="234"/>
      <c r="D9" s="234"/>
      <c r="E9" s="234"/>
      <c r="F9" s="234"/>
      <c r="G9" s="234"/>
      <c r="H9" s="234"/>
      <c r="I9" s="234"/>
      <c r="K9" s="90"/>
    </row>
    <row r="10" spans="1:11" x14ac:dyDescent="0.25">
      <c r="A10" s="5" t="s">
        <v>364</v>
      </c>
      <c r="B10" s="231">
        <v>7.9575391356474485</v>
      </c>
      <c r="C10" s="231">
        <v>47.714485031643591</v>
      </c>
      <c r="D10" s="232">
        <v>21.545138553157244</v>
      </c>
      <c r="E10" s="233">
        <v>22.782837279551707</v>
      </c>
      <c r="F10" s="231">
        <v>8.744921488919994</v>
      </c>
      <c r="G10" s="231">
        <v>52.915245220461138</v>
      </c>
      <c r="H10" s="232">
        <v>13.285823884633949</v>
      </c>
      <c r="I10" s="233">
        <v>25.054009405984928</v>
      </c>
      <c r="K10" s="90"/>
    </row>
    <row r="11" spans="1:11" x14ac:dyDescent="0.25">
      <c r="A11" s="70" t="s">
        <v>556</v>
      </c>
      <c r="B11" s="235">
        <v>7.9357803487778797</v>
      </c>
      <c r="C11" s="235">
        <v>47.822652993799323</v>
      </c>
      <c r="D11" s="236">
        <v>15.463090511966673</v>
      </c>
      <c r="E11" s="237">
        <v>28.778476145456118</v>
      </c>
      <c r="F11" s="235">
        <v>5.2495002270793441</v>
      </c>
      <c r="G11" s="235">
        <v>48.077977117816708</v>
      </c>
      <c r="H11" s="236">
        <v>16.877823076976629</v>
      </c>
      <c r="I11" s="237">
        <v>29.794699578127322</v>
      </c>
      <c r="K11" s="90"/>
    </row>
    <row r="12" spans="1:11" x14ac:dyDescent="0.25">
      <c r="A12" s="70" t="s">
        <v>557</v>
      </c>
      <c r="B12" s="235">
        <v>2.0879203250744958</v>
      </c>
      <c r="C12" s="235">
        <v>12.582239527347211</v>
      </c>
      <c r="D12" s="236">
        <v>4.0683712942450372</v>
      </c>
      <c r="E12" s="237">
        <v>7.5716769653311866</v>
      </c>
      <c r="F12" s="235">
        <v>7.1716823525322004</v>
      </c>
      <c r="G12" s="235">
        <v>24.280856440904735</v>
      </c>
      <c r="H12" s="236">
        <v>8.0298734264788543</v>
      </c>
      <c r="I12" s="237">
        <v>14.044996363006865</v>
      </c>
      <c r="K12" s="90"/>
    </row>
    <row r="13" spans="1:11" x14ac:dyDescent="0.25">
      <c r="A13" s="94"/>
    </row>
  </sheetData>
  <mergeCells count="5">
    <mergeCell ref="A1:I1"/>
    <mergeCell ref="A2:A4"/>
    <mergeCell ref="B2:I2"/>
    <mergeCell ref="B3:E3"/>
    <mergeCell ref="F3:I3"/>
  </mergeCells>
  <pageMargins left="0.7" right="0.7" top="0.75" bottom="0.75" header="0.3" footer="0.3"/>
  <pageSetup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D7D2-6C26-4228-901E-1A891B9D91A2}">
  <sheetPr>
    <pageSetUpPr fitToPage="1"/>
  </sheetPr>
  <dimension ref="A1:L12"/>
  <sheetViews>
    <sheetView showGridLines="0" view="pageLayout" zoomScaleNormal="100" workbookViewId="0">
      <selection activeCell="A4" sqref="A4:A8"/>
    </sheetView>
  </sheetViews>
  <sheetFormatPr defaultColWidth="9.140625" defaultRowHeight="15" x14ac:dyDescent="0.25"/>
  <cols>
    <col min="1" max="1" width="18.28515625" customWidth="1"/>
    <col min="2" max="2" width="7.7109375" hidden="1" customWidth="1"/>
    <col min="3" max="3" width="7.85546875" hidden="1" customWidth="1"/>
    <col min="4" max="7" width="8.28515625" hidden="1" customWidth="1"/>
    <col min="8" max="8" width="8.28515625" customWidth="1"/>
    <col min="9" max="12" width="8.140625" customWidth="1"/>
    <col min="13" max="13" width="5.28515625" customWidth="1"/>
  </cols>
  <sheetData>
    <row r="1" spans="1:12" x14ac:dyDescent="0.25">
      <c r="A1" s="420" t="s">
        <v>655</v>
      </c>
      <c r="B1" s="355"/>
      <c r="C1" s="355"/>
      <c r="D1" s="355"/>
      <c r="E1" s="355"/>
      <c r="F1" s="355"/>
      <c r="G1" s="355"/>
      <c r="H1" s="355"/>
      <c r="I1" s="355"/>
      <c r="J1" s="355"/>
      <c r="K1" s="355"/>
      <c r="L1" s="355"/>
    </row>
    <row r="2" spans="1:12" x14ac:dyDescent="0.25">
      <c r="A2" s="355"/>
      <c r="B2" s="355"/>
      <c r="C2" s="355"/>
      <c r="D2" s="355"/>
      <c r="E2" s="355"/>
      <c r="F2" s="355"/>
      <c r="G2" s="355"/>
      <c r="H2" s="355"/>
      <c r="I2" s="355"/>
      <c r="J2" s="355"/>
      <c r="K2" s="355"/>
      <c r="L2" s="355"/>
    </row>
    <row r="3" spans="1:12" ht="28.9" customHeight="1" x14ac:dyDescent="0.25">
      <c r="A3" s="223"/>
      <c r="B3" s="51"/>
      <c r="C3" s="487" t="s">
        <v>558</v>
      </c>
      <c r="D3" s="487"/>
      <c r="E3" s="487"/>
      <c r="F3" s="487"/>
      <c r="G3" s="487"/>
      <c r="H3" s="487" t="s">
        <v>559</v>
      </c>
      <c r="I3" s="487"/>
      <c r="J3" s="487"/>
      <c r="K3" s="487"/>
      <c r="L3" s="487"/>
    </row>
    <row r="4" spans="1:12" x14ac:dyDescent="0.25">
      <c r="A4" s="374" t="s">
        <v>560</v>
      </c>
      <c r="B4" s="95"/>
      <c r="C4" s="95" t="s">
        <v>92</v>
      </c>
      <c r="D4" s="228" t="s">
        <v>162</v>
      </c>
      <c r="E4" s="228" t="s">
        <v>447</v>
      </c>
      <c r="F4" s="229" t="s">
        <v>464</v>
      </c>
      <c r="G4" s="230" t="s">
        <v>554</v>
      </c>
      <c r="H4" s="95" t="s">
        <v>92</v>
      </c>
      <c r="I4" s="228" t="s">
        <v>162</v>
      </c>
      <c r="J4" s="228" t="s">
        <v>447</v>
      </c>
      <c r="K4" s="229" t="s">
        <v>464</v>
      </c>
      <c r="L4" s="230" t="s">
        <v>554</v>
      </c>
    </row>
    <row r="5" spans="1:12" ht="14.45" customHeight="1" x14ac:dyDescent="0.25">
      <c r="A5" s="374"/>
      <c r="B5" s="228" t="s">
        <v>162</v>
      </c>
      <c r="C5" s="238">
        <v>24.410264173060099</v>
      </c>
      <c r="D5" s="231">
        <v>52.989501894065363</v>
      </c>
      <c r="E5" s="239"/>
      <c r="F5" s="239"/>
      <c r="G5" s="233">
        <v>47.010498105934651</v>
      </c>
      <c r="H5" s="238">
        <v>23.435466497371209</v>
      </c>
      <c r="I5" s="231">
        <v>38.628109969213568</v>
      </c>
      <c r="J5" s="231">
        <v>18.993097360269132</v>
      </c>
      <c r="K5" s="232">
        <v>15.546235246397266</v>
      </c>
      <c r="L5" s="233">
        <v>26.83255742412004</v>
      </c>
    </row>
    <row r="6" spans="1:12" x14ac:dyDescent="0.25">
      <c r="A6" s="374"/>
      <c r="B6" s="228" t="s">
        <v>447</v>
      </c>
      <c r="C6" s="238">
        <v>56.355786294319223</v>
      </c>
      <c r="D6" s="231">
        <v>37.568429269590439</v>
      </c>
      <c r="E6" s="231">
        <v>35.837633907900326</v>
      </c>
      <c r="F6" s="232">
        <v>9.7881597639094515</v>
      </c>
      <c r="G6" s="233">
        <v>16.805777058599766</v>
      </c>
      <c r="H6" s="238">
        <v>56.978096968108737</v>
      </c>
      <c r="I6" s="231">
        <v>25.961758593138924</v>
      </c>
      <c r="J6" s="231">
        <v>34.302708158007469</v>
      </c>
      <c r="K6" s="232">
        <v>9.012864509897236</v>
      </c>
      <c r="L6" s="233">
        <v>30.722668738956362</v>
      </c>
    </row>
    <row r="7" spans="1:12" x14ac:dyDescent="0.25">
      <c r="A7" s="374"/>
      <c r="B7" s="229" t="s">
        <v>464</v>
      </c>
      <c r="C7" s="240">
        <v>8.2113427448630034</v>
      </c>
      <c r="D7" s="231">
        <v>37.877968918423868</v>
      </c>
      <c r="E7" s="231">
        <v>17.434741901424708</v>
      </c>
      <c r="F7" s="232">
        <v>20.932440215974012</v>
      </c>
      <c r="G7" s="233">
        <v>23.75484896417742</v>
      </c>
      <c r="H7" s="240">
        <v>8.265711910619757</v>
      </c>
      <c r="I7" s="231">
        <v>28.467503438424785</v>
      </c>
      <c r="J7" s="231">
        <v>18.234773719958959</v>
      </c>
      <c r="K7" s="232">
        <v>18.075012816712107</v>
      </c>
      <c r="L7" s="233">
        <v>35.222710024904138</v>
      </c>
    </row>
    <row r="8" spans="1:12" x14ac:dyDescent="0.25">
      <c r="A8" s="374"/>
      <c r="B8" s="230" t="s">
        <v>554</v>
      </c>
      <c r="C8" s="241">
        <v>11.02260678775769</v>
      </c>
      <c r="D8" s="231">
        <v>53.084311467354659</v>
      </c>
      <c r="E8" s="231">
        <v>16.620277428912285</v>
      </c>
      <c r="F8" s="232">
        <v>3.1811566688702033</v>
      </c>
      <c r="G8" s="233">
        <v>27.114254434862861</v>
      </c>
      <c r="H8" s="241">
        <v>11.320724623900311</v>
      </c>
      <c r="I8" s="231">
        <v>14.946042559960965</v>
      </c>
      <c r="J8" s="231">
        <v>18.716104460493348</v>
      </c>
      <c r="K8" s="232">
        <v>9.6771047252256306</v>
      </c>
      <c r="L8" s="233">
        <v>56.660748254320048</v>
      </c>
    </row>
    <row r="9" spans="1:12" x14ac:dyDescent="0.25">
      <c r="A9" s="94" t="s">
        <v>656</v>
      </c>
      <c r="G9" s="90"/>
      <c r="H9" s="90"/>
    </row>
    <row r="10" spans="1:12" x14ac:dyDescent="0.25">
      <c r="A10" s="94"/>
      <c r="G10" s="90"/>
      <c r="H10" s="90"/>
    </row>
    <row r="11" spans="1:12" x14ac:dyDescent="0.25">
      <c r="A11" s="94"/>
      <c r="G11" s="90"/>
      <c r="H11" s="90"/>
    </row>
    <row r="12" spans="1:12" x14ac:dyDescent="0.25">
      <c r="A12" s="94"/>
      <c r="G12" s="90"/>
      <c r="H12" s="90"/>
    </row>
  </sheetData>
  <mergeCells count="4">
    <mergeCell ref="A1:L2"/>
    <mergeCell ref="C3:G3"/>
    <mergeCell ref="H3:L3"/>
    <mergeCell ref="A4:A8"/>
  </mergeCells>
  <pageMargins left="0.7" right="0.7" top="0.75" bottom="0.75" header="0.3" footer="0.3"/>
  <pageSetup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045F-B35B-4898-A416-B3E059749508}">
  <sheetPr>
    <pageSetUpPr fitToPage="1"/>
  </sheetPr>
  <dimension ref="A1:G8"/>
  <sheetViews>
    <sheetView showGridLines="0" view="pageLayout" zoomScaleNormal="100" workbookViewId="0">
      <selection activeCell="F12" sqref="E12:F12"/>
    </sheetView>
  </sheetViews>
  <sheetFormatPr defaultColWidth="9.140625" defaultRowHeight="15" x14ac:dyDescent="0.25"/>
  <cols>
    <col min="1" max="1" width="56.28515625" customWidth="1"/>
    <col min="2" max="5" width="8.140625" customWidth="1"/>
    <col min="7" max="7" width="29.7109375" customWidth="1"/>
  </cols>
  <sheetData>
    <row r="1" spans="1:7" ht="15.75" thickBot="1" x14ac:dyDescent="0.3">
      <c r="A1" s="494" t="s">
        <v>657</v>
      </c>
      <c r="B1" s="495"/>
      <c r="C1" s="495"/>
      <c r="D1" s="495"/>
      <c r="E1" s="496"/>
    </row>
    <row r="2" spans="1:7" ht="15.75" thickBot="1" x14ac:dyDescent="0.3">
      <c r="A2" s="242"/>
      <c r="B2" s="243" t="s">
        <v>162</v>
      </c>
      <c r="C2" s="243" t="s">
        <v>447</v>
      </c>
      <c r="D2" s="244" t="s">
        <v>464</v>
      </c>
      <c r="E2" s="245" t="s">
        <v>554</v>
      </c>
    </row>
    <row r="3" spans="1:7" x14ac:dyDescent="0.25">
      <c r="A3" s="246" t="s">
        <v>561</v>
      </c>
      <c r="B3" s="497">
        <v>23.4</v>
      </c>
      <c r="C3" s="497">
        <v>57.8</v>
      </c>
      <c r="D3" s="499">
        <v>8.3000000000000007</v>
      </c>
      <c r="E3" s="501">
        <v>10.5</v>
      </c>
    </row>
    <row r="4" spans="1:7" ht="15.75" thickBot="1" x14ac:dyDescent="0.3">
      <c r="A4" s="247" t="s">
        <v>562</v>
      </c>
      <c r="B4" s="498"/>
      <c r="C4" s="498"/>
      <c r="D4" s="500"/>
      <c r="E4" s="502"/>
    </row>
    <row r="5" spans="1:7" ht="30" x14ac:dyDescent="0.25">
      <c r="A5" s="246" t="s">
        <v>563</v>
      </c>
      <c r="B5" s="497">
        <v>7.9</v>
      </c>
      <c r="C5" s="497">
        <v>47.8</v>
      </c>
      <c r="D5" s="499">
        <v>15.5</v>
      </c>
      <c r="E5" s="501">
        <v>28.8</v>
      </c>
    </row>
    <row r="6" spans="1:7" ht="15.75" thickBot="1" x14ac:dyDescent="0.3">
      <c r="A6" s="249" t="s">
        <v>564</v>
      </c>
      <c r="B6" s="498"/>
      <c r="C6" s="498"/>
      <c r="D6" s="500"/>
      <c r="E6" s="502"/>
      <c r="G6" s="248"/>
    </row>
    <row r="7" spans="1:7" x14ac:dyDescent="0.25">
      <c r="A7" s="246" t="s">
        <v>565</v>
      </c>
      <c r="B7" s="488">
        <f>'T4.6'!F11</f>
        <v>5.2495002270793441</v>
      </c>
      <c r="C7" s="488">
        <f>'T4.6'!G11</f>
        <v>48.077977117816708</v>
      </c>
      <c r="D7" s="490">
        <f>'T4.6'!H11</f>
        <v>16.877823076976629</v>
      </c>
      <c r="E7" s="492">
        <f>'T4.6'!I11</f>
        <v>29.794699578127322</v>
      </c>
    </row>
    <row r="8" spans="1:7" ht="15.75" thickBot="1" x14ac:dyDescent="0.3">
      <c r="A8" s="249" t="s">
        <v>566</v>
      </c>
      <c r="B8" s="489"/>
      <c r="C8" s="489"/>
      <c r="D8" s="491"/>
      <c r="E8" s="493"/>
    </row>
  </sheetData>
  <mergeCells count="13">
    <mergeCell ref="B7:B8"/>
    <mergeCell ref="C7:C8"/>
    <mergeCell ref="D7:D8"/>
    <mergeCell ref="E7:E8"/>
    <mergeCell ref="A1:E1"/>
    <mergeCell ref="B3:B4"/>
    <mergeCell ref="C3:C4"/>
    <mergeCell ref="D3:D4"/>
    <mergeCell ref="E3:E4"/>
    <mergeCell ref="B5:B6"/>
    <mergeCell ref="C5:C6"/>
    <mergeCell ref="D5:D6"/>
    <mergeCell ref="E5:E6"/>
  </mergeCells>
  <pageMargins left="0.7" right="0.7" top="0.75" bottom="0.75" header="0.3" footer="0.3"/>
  <pageSetup orientation="landscape" r:id="rId1"/>
  <headerFooter>
    <oddHeader>&amp;CSection 4 - Nonfarm Business &amp; Agriculture</oddHeader>
    <oddFooter>&amp;CNigeria COVID-19 National Longitudinal Phone Survey (Covid-19 NLPS) 2020
Round 3- July 2020&amp;R&amp;P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38E07-A6F7-46F3-A60B-3D793882025B}">
  <sheetPr>
    <pageSetUpPr fitToPage="1"/>
  </sheetPr>
  <dimension ref="A1:J46"/>
  <sheetViews>
    <sheetView showGridLines="0" view="pageLayout" zoomScaleNormal="100" workbookViewId="0">
      <selection activeCell="B2" sqref="B2:C3"/>
    </sheetView>
  </sheetViews>
  <sheetFormatPr defaultColWidth="9.140625" defaultRowHeight="15" x14ac:dyDescent="0.25"/>
  <cols>
    <col min="1" max="1" width="40.140625" customWidth="1"/>
    <col min="2" max="3" width="11.7109375" customWidth="1"/>
    <col min="4" max="4" width="14.5703125" customWidth="1"/>
    <col min="5" max="10" width="11.7109375" customWidth="1"/>
  </cols>
  <sheetData>
    <row r="1" spans="1:10" x14ac:dyDescent="0.25">
      <c r="A1" s="328" t="s">
        <v>78</v>
      </c>
      <c r="B1" s="328"/>
      <c r="C1" s="328"/>
      <c r="D1" s="328"/>
      <c r="E1" s="328"/>
      <c r="F1" s="328"/>
      <c r="G1" s="328"/>
      <c r="H1" s="328"/>
      <c r="I1" s="328"/>
      <c r="J1" s="328"/>
    </row>
    <row r="2" spans="1:10" x14ac:dyDescent="0.25">
      <c r="A2" s="349" t="s">
        <v>50</v>
      </c>
      <c r="B2" s="345" t="s">
        <v>64</v>
      </c>
      <c r="C2" s="346"/>
      <c r="D2" s="342" t="s">
        <v>85</v>
      </c>
      <c r="E2" s="343"/>
      <c r="F2" s="343"/>
      <c r="G2" s="343"/>
      <c r="H2" s="343"/>
      <c r="I2" s="343"/>
      <c r="J2" s="344"/>
    </row>
    <row r="3" spans="1:10" x14ac:dyDescent="0.25">
      <c r="A3" s="350"/>
      <c r="B3" s="347"/>
      <c r="C3" s="348"/>
      <c r="D3" s="342" t="s">
        <v>62</v>
      </c>
      <c r="E3" s="343"/>
      <c r="F3" s="344"/>
      <c r="G3" s="342" t="s">
        <v>61</v>
      </c>
      <c r="H3" s="344"/>
      <c r="I3" s="342" t="s">
        <v>84</v>
      </c>
      <c r="J3" s="344"/>
    </row>
    <row r="4" spans="1:10" x14ac:dyDescent="0.25">
      <c r="A4" s="350"/>
      <c r="B4" s="339" t="s">
        <v>35</v>
      </c>
      <c r="C4" s="339" t="s">
        <v>36</v>
      </c>
      <c r="D4" s="340" t="s">
        <v>65</v>
      </c>
      <c r="E4" s="341" t="s">
        <v>66</v>
      </c>
      <c r="F4" s="341"/>
      <c r="G4" s="341" t="s">
        <v>66</v>
      </c>
      <c r="H4" s="341"/>
      <c r="I4" s="341" t="s">
        <v>66</v>
      </c>
      <c r="J4" s="341"/>
    </row>
    <row r="5" spans="1:10" x14ac:dyDescent="0.25">
      <c r="A5" s="351"/>
      <c r="B5" s="339">
        <v>4976</v>
      </c>
      <c r="C5" s="339"/>
      <c r="D5" s="340">
        <v>3000</v>
      </c>
      <c r="E5" s="40" t="s">
        <v>35</v>
      </c>
      <c r="F5" s="11" t="s">
        <v>36</v>
      </c>
      <c r="G5" s="40" t="s">
        <v>35</v>
      </c>
      <c r="H5" s="11" t="s">
        <v>36</v>
      </c>
      <c r="I5" s="40" t="s">
        <v>35</v>
      </c>
      <c r="J5" s="29" t="s">
        <v>36</v>
      </c>
    </row>
    <row r="6" spans="1:10" x14ac:dyDescent="0.25">
      <c r="A6" s="12" t="s">
        <v>37</v>
      </c>
      <c r="B6" s="7">
        <v>4976</v>
      </c>
      <c r="C6" s="4"/>
      <c r="D6" s="7">
        <v>3000</v>
      </c>
      <c r="E6" s="7">
        <v>1950</v>
      </c>
      <c r="F6" s="4"/>
      <c r="G6" s="7">
        <v>1820</v>
      </c>
      <c r="H6" s="4"/>
      <c r="I6" s="7">
        <v>1790</v>
      </c>
      <c r="J6" s="4"/>
    </row>
    <row r="7" spans="1:10" x14ac:dyDescent="0.25">
      <c r="A7" s="12" t="s">
        <v>38</v>
      </c>
      <c r="B7" s="15">
        <v>5.332194533762058</v>
      </c>
      <c r="C7" s="15">
        <v>5.5279390140330893</v>
      </c>
      <c r="D7" s="15">
        <v>5.3256666666666668</v>
      </c>
      <c r="E7" s="15">
        <v>5.52</v>
      </c>
      <c r="F7" s="15">
        <v>5.5279390149993599</v>
      </c>
      <c r="G7" s="15">
        <v>5.5313186813186812</v>
      </c>
      <c r="H7" s="15">
        <v>5.5279390154012091</v>
      </c>
      <c r="I7" s="15">
        <v>5.5530726256983236</v>
      </c>
      <c r="J7" s="15">
        <v>5.5279390153696166</v>
      </c>
    </row>
    <row r="8" spans="1:10" x14ac:dyDescent="0.25">
      <c r="A8" s="14" t="s">
        <v>44</v>
      </c>
      <c r="B8" s="15"/>
      <c r="C8" s="15"/>
      <c r="D8" s="15"/>
      <c r="E8" s="15"/>
      <c r="F8" s="15"/>
      <c r="G8" s="4"/>
      <c r="H8" s="4"/>
      <c r="I8" s="4"/>
      <c r="J8" s="4"/>
    </row>
    <row r="9" spans="1:10" x14ac:dyDescent="0.25">
      <c r="A9" s="12" t="s">
        <v>46</v>
      </c>
      <c r="B9" s="10">
        <v>20.136655948553056</v>
      </c>
      <c r="C9" s="26">
        <v>18.632508105385007</v>
      </c>
      <c r="D9" s="26">
        <v>20.233333333333334</v>
      </c>
      <c r="E9" s="26">
        <v>19.076923076923077</v>
      </c>
      <c r="F9" s="26">
        <v>18.632508108958394</v>
      </c>
      <c r="G9" s="26">
        <v>18.626373626373628</v>
      </c>
      <c r="H9" s="26">
        <v>18.632508095208774</v>
      </c>
      <c r="I9" s="26">
        <v>18.435754189944134</v>
      </c>
      <c r="J9" s="26">
        <v>18.632508096457787</v>
      </c>
    </row>
    <row r="10" spans="1:10" x14ac:dyDescent="0.25">
      <c r="A10" s="12" t="s">
        <v>45</v>
      </c>
      <c r="B10" s="4">
        <v>49.75703376205788</v>
      </c>
      <c r="C10" s="4">
        <v>48.797087164836093</v>
      </c>
      <c r="D10" s="4">
        <v>49.445999999999998</v>
      </c>
      <c r="E10" s="4">
        <v>49.402051282051282</v>
      </c>
      <c r="F10" s="4">
        <v>49.153036055248315</v>
      </c>
      <c r="G10" s="4">
        <v>49.252747252747255</v>
      </c>
      <c r="H10" s="4">
        <v>49.063294491597908</v>
      </c>
      <c r="I10" s="4">
        <v>49.265921787709495</v>
      </c>
      <c r="J10" s="4">
        <v>49.037898961560991</v>
      </c>
    </row>
    <row r="11" spans="1:10" x14ac:dyDescent="0.25">
      <c r="A11" s="12" t="s">
        <v>47</v>
      </c>
      <c r="B11" s="4">
        <v>72.789389067524112</v>
      </c>
      <c r="C11" s="4">
        <v>74.362620479199023</v>
      </c>
      <c r="D11" s="4">
        <v>72.900000000000006</v>
      </c>
      <c r="E11" s="4">
        <v>79.435897435897431</v>
      </c>
      <c r="F11" s="4">
        <v>74.362620475574801</v>
      </c>
      <c r="G11" s="4">
        <v>79.945054945054949</v>
      </c>
      <c r="H11" s="4">
        <v>74.3626204703491</v>
      </c>
      <c r="I11" s="4">
        <v>80.22346368715084</v>
      </c>
      <c r="J11" s="4">
        <v>74.362620470997058</v>
      </c>
    </row>
    <row r="12" spans="1:10" x14ac:dyDescent="0.25">
      <c r="A12" s="14" t="s">
        <v>48</v>
      </c>
      <c r="B12" s="4"/>
      <c r="C12" s="4"/>
      <c r="D12" s="4"/>
      <c r="E12" s="4"/>
      <c r="F12" s="4"/>
      <c r="G12" s="4"/>
      <c r="H12" s="4"/>
      <c r="I12" s="4"/>
      <c r="J12" s="4"/>
    </row>
    <row r="13" spans="1:10" x14ac:dyDescent="0.25">
      <c r="A13" s="12" t="s">
        <v>54</v>
      </c>
      <c r="B13" s="10">
        <v>66.096923386285951</v>
      </c>
      <c r="C13" s="26">
        <v>65.398586684821581</v>
      </c>
      <c r="D13" s="26">
        <v>66.488829609869953</v>
      </c>
      <c r="E13" s="26">
        <v>71.128205128205124</v>
      </c>
      <c r="F13" s="26">
        <v>66.030162948753443</v>
      </c>
      <c r="G13" s="26">
        <v>71.373626373626379</v>
      </c>
      <c r="H13" s="26">
        <v>66.32843696543793</v>
      </c>
      <c r="I13" s="26">
        <v>70.949720670391059</v>
      </c>
      <c r="J13" s="26">
        <v>66.198887737980485</v>
      </c>
    </row>
    <row r="14" spans="1:10" x14ac:dyDescent="0.25">
      <c r="A14" s="12" t="s">
        <v>55</v>
      </c>
      <c r="B14" s="4">
        <v>26.472361809045225</v>
      </c>
      <c r="C14" s="4">
        <v>26.677431937342558</v>
      </c>
      <c r="D14" s="4">
        <v>26.74224741580527</v>
      </c>
      <c r="E14" s="4">
        <v>32.871794871794869</v>
      </c>
      <c r="F14" s="4">
        <v>26.830111133904499</v>
      </c>
      <c r="G14" s="4">
        <v>33.131868131868131</v>
      </c>
      <c r="H14" s="4">
        <v>26.437032165380504</v>
      </c>
      <c r="I14" s="4">
        <v>33.184357541899445</v>
      </c>
      <c r="J14" s="4">
        <v>26.543070421105728</v>
      </c>
    </row>
    <row r="15" spans="1:10" x14ac:dyDescent="0.25">
      <c r="A15" s="12" t="s">
        <v>49</v>
      </c>
      <c r="B15" s="4">
        <v>45.48743718592965</v>
      </c>
      <c r="C15" s="4">
        <v>45.114522790860157</v>
      </c>
      <c r="D15" s="4">
        <v>46.415471823941317</v>
      </c>
      <c r="E15" s="4">
        <v>55.282051282051285</v>
      </c>
      <c r="F15" s="4">
        <v>48.12274639402019</v>
      </c>
      <c r="G15" s="4">
        <v>55.989010989010985</v>
      </c>
      <c r="H15" s="4">
        <v>48.187020849387046</v>
      </c>
      <c r="I15" s="4">
        <v>55.754189944134076</v>
      </c>
      <c r="J15" s="4">
        <v>48.494742778729552</v>
      </c>
    </row>
    <row r="16" spans="1:10" x14ac:dyDescent="0.25">
      <c r="A16" s="12" t="s">
        <v>53</v>
      </c>
      <c r="B16" s="4">
        <v>18.030150753768844</v>
      </c>
      <c r="C16" s="4">
        <v>17.336650147578183</v>
      </c>
      <c r="D16" s="4">
        <v>18.439479826608871</v>
      </c>
      <c r="E16" s="4">
        <v>23.435897435897434</v>
      </c>
      <c r="F16" s="4">
        <v>18.7467795325807</v>
      </c>
      <c r="G16" s="4">
        <v>23.626373626373628</v>
      </c>
      <c r="H16" s="4">
        <v>18.433174239989548</v>
      </c>
      <c r="I16" s="4">
        <v>23.463687150837988</v>
      </c>
      <c r="J16" s="4">
        <v>18.912545778158471</v>
      </c>
    </row>
    <row r="17" spans="1:10" x14ac:dyDescent="0.25">
      <c r="A17" s="12" t="s">
        <v>51</v>
      </c>
      <c r="B17" s="4">
        <v>9.8311218335343789</v>
      </c>
      <c r="C17" s="4">
        <v>9.64960667151861</v>
      </c>
      <c r="D17" s="4">
        <v>9.8732488325550367</v>
      </c>
      <c r="E17" s="4">
        <v>12.467932272960493</v>
      </c>
      <c r="F17" s="4">
        <v>9.4156440086626247</v>
      </c>
      <c r="G17" s="4">
        <v>12.424409015942826</v>
      </c>
      <c r="H17" s="4">
        <v>8.9931836123733664</v>
      </c>
      <c r="I17" s="4">
        <v>12.409167132476243</v>
      </c>
      <c r="J17" s="4">
        <v>9.4882468242616387</v>
      </c>
    </row>
    <row r="18" spans="1:10" x14ac:dyDescent="0.25">
      <c r="A18" s="12" t="s">
        <v>52</v>
      </c>
      <c r="B18" s="4">
        <v>26.256533976678728</v>
      </c>
      <c r="C18" s="4">
        <v>24.597141172820386</v>
      </c>
      <c r="D18" s="4">
        <v>26.250833889259507</v>
      </c>
      <c r="E18" s="4">
        <v>32.426885582349925</v>
      </c>
      <c r="F18" s="4">
        <v>24.374460282818141</v>
      </c>
      <c r="G18" s="4">
        <v>32.435404068169326</v>
      </c>
      <c r="H18" s="4">
        <v>24.343458052073348</v>
      </c>
      <c r="I18" s="4">
        <v>32.532140860816099</v>
      </c>
      <c r="J18" s="4">
        <v>24.966326543476427</v>
      </c>
    </row>
    <row r="19" spans="1:10" x14ac:dyDescent="0.25">
      <c r="A19" s="14" t="s">
        <v>87</v>
      </c>
      <c r="B19" s="4"/>
      <c r="C19" s="4"/>
      <c r="D19" s="4"/>
      <c r="E19" s="4"/>
      <c r="F19" s="4"/>
      <c r="G19" s="4"/>
      <c r="H19" s="4"/>
      <c r="I19" s="4"/>
      <c r="J19" s="4"/>
    </row>
    <row r="20" spans="1:10" x14ac:dyDescent="0.25">
      <c r="A20" s="12" t="s">
        <v>39</v>
      </c>
      <c r="B20" s="10">
        <v>12.218649517684888</v>
      </c>
      <c r="C20" s="26">
        <v>11.675151754782227</v>
      </c>
      <c r="D20" s="26">
        <v>11.633333333333333</v>
      </c>
      <c r="E20" s="26">
        <v>9.6923076923076916</v>
      </c>
      <c r="F20" s="26">
        <v>11.675151757064079</v>
      </c>
      <c r="G20" s="26">
        <v>9.2307692307692299</v>
      </c>
      <c r="H20" s="26">
        <v>11.67515173906069</v>
      </c>
      <c r="I20" s="26">
        <v>9.4972067039106154</v>
      </c>
      <c r="J20" s="26">
        <v>11.675151741293051</v>
      </c>
    </row>
    <row r="21" spans="1:10" x14ac:dyDescent="0.25">
      <c r="A21" s="12" t="s">
        <v>40</v>
      </c>
      <c r="B21" s="4">
        <v>13.72588424437299</v>
      </c>
      <c r="C21" s="4">
        <v>14.310094066922016</v>
      </c>
      <c r="D21" s="4">
        <v>14.1</v>
      </c>
      <c r="E21" s="4">
        <v>12.410256410256411</v>
      </c>
      <c r="F21" s="4">
        <v>14.310094075227822</v>
      </c>
      <c r="G21" s="4">
        <v>12.362637362637363</v>
      </c>
      <c r="H21" s="4">
        <v>14.310094078144665</v>
      </c>
      <c r="I21" s="4">
        <v>12.346368715083798</v>
      </c>
      <c r="J21" s="4">
        <v>14.31009407778299</v>
      </c>
    </row>
    <row r="22" spans="1:10" x14ac:dyDescent="0.25">
      <c r="A22" s="12" t="s">
        <v>41</v>
      </c>
      <c r="B22" s="4">
        <v>18.508842443729904</v>
      </c>
      <c r="C22" s="4">
        <v>17.844188997903746</v>
      </c>
      <c r="D22" s="4">
        <v>18.433333333333334</v>
      </c>
      <c r="E22" s="4">
        <v>17.282051282051281</v>
      </c>
      <c r="F22" s="4">
        <v>17.844188979793344</v>
      </c>
      <c r="G22" s="4">
        <v>17.582417582417584</v>
      </c>
      <c r="H22" s="4">
        <v>17.844188983430548</v>
      </c>
      <c r="I22" s="4">
        <v>17.597765363128492</v>
      </c>
      <c r="J22" s="4">
        <v>17.844188982979546</v>
      </c>
    </row>
    <row r="23" spans="1:10" x14ac:dyDescent="0.25">
      <c r="A23" s="12" t="s">
        <v>42</v>
      </c>
      <c r="B23" s="4">
        <v>22.286977491961416</v>
      </c>
      <c r="C23" s="4">
        <v>23.049628804182515</v>
      </c>
      <c r="D23" s="4">
        <v>22.666666666666668</v>
      </c>
      <c r="E23" s="4">
        <v>23.487179487179485</v>
      </c>
      <c r="F23" s="4">
        <v>23.049628801836647</v>
      </c>
      <c r="G23" s="4">
        <v>23.516483516483518</v>
      </c>
      <c r="H23" s="4">
        <v>23.049628806534887</v>
      </c>
      <c r="I23" s="4">
        <v>23.575418994413408</v>
      </c>
      <c r="J23" s="4">
        <v>23.04962880595232</v>
      </c>
    </row>
    <row r="24" spans="1:10" x14ac:dyDescent="0.25">
      <c r="A24" s="12" t="s">
        <v>43</v>
      </c>
      <c r="B24" s="4">
        <v>33.2596463022508</v>
      </c>
      <c r="C24" s="4">
        <v>33.120936376209499</v>
      </c>
      <c r="D24" s="4">
        <v>33.166666666666664</v>
      </c>
      <c r="E24" s="4">
        <v>37.128205128205131</v>
      </c>
      <c r="F24" s="4">
        <v>33.120936386078114</v>
      </c>
      <c r="G24" s="4">
        <v>37.307692307692307</v>
      </c>
      <c r="H24" s="4">
        <v>33.120936392829208</v>
      </c>
      <c r="I24" s="4">
        <v>36.983240223463689</v>
      </c>
      <c r="J24" s="4">
        <v>33.120936391992096</v>
      </c>
    </row>
    <row r="25" spans="1:10" x14ac:dyDescent="0.25">
      <c r="A25" s="14" t="s">
        <v>88</v>
      </c>
      <c r="B25" s="4"/>
      <c r="C25" s="4"/>
      <c r="D25" s="4"/>
      <c r="E25" s="4"/>
      <c r="F25" s="4"/>
      <c r="G25" s="4"/>
      <c r="H25" s="4"/>
      <c r="I25" s="4"/>
      <c r="J25" s="4"/>
    </row>
    <row r="26" spans="1:10" x14ac:dyDescent="0.25">
      <c r="A26" s="12" t="s">
        <v>39</v>
      </c>
      <c r="B26" s="10">
        <v>20.458199356913184</v>
      </c>
      <c r="C26" s="26">
        <v>20.086731180172311</v>
      </c>
      <c r="D26" s="26">
        <v>20.100000000000001</v>
      </c>
      <c r="E26" s="26">
        <v>16.358974358974358</v>
      </c>
      <c r="F26" s="26">
        <v>19.842542725877838</v>
      </c>
      <c r="G26" s="26">
        <v>15.87912087912088</v>
      </c>
      <c r="H26" s="26">
        <v>19.865526052162309</v>
      </c>
      <c r="I26" s="26">
        <v>16.089385474860336</v>
      </c>
      <c r="J26" s="26">
        <v>19.386004212734687</v>
      </c>
    </row>
    <row r="27" spans="1:10" x14ac:dyDescent="0.25">
      <c r="A27" s="12" t="s">
        <v>40</v>
      </c>
      <c r="B27" s="4">
        <v>20.960610932475884</v>
      </c>
      <c r="C27" s="4">
        <v>19.915177474956291</v>
      </c>
      <c r="D27" s="4">
        <v>20.933333333333334</v>
      </c>
      <c r="E27" s="4">
        <v>19.589743589743591</v>
      </c>
      <c r="F27" s="4">
        <v>19.929382775352853</v>
      </c>
      <c r="G27" s="4">
        <v>19.945054945054945</v>
      </c>
      <c r="H27" s="4">
        <v>20.225587130536539</v>
      </c>
      <c r="I27" s="4">
        <v>20</v>
      </c>
      <c r="J27" s="4">
        <v>20.939545779310894</v>
      </c>
    </row>
    <row r="28" spans="1:10" x14ac:dyDescent="0.25">
      <c r="A28" s="12" t="s">
        <v>41</v>
      </c>
      <c r="B28" s="4">
        <v>19.071543408360128</v>
      </c>
      <c r="C28" s="4">
        <v>20.00775000712332</v>
      </c>
      <c r="D28" s="4">
        <v>19.399999999999999</v>
      </c>
      <c r="E28" s="4">
        <v>19.692307692307693</v>
      </c>
      <c r="F28" s="4">
        <v>19.866016325503317</v>
      </c>
      <c r="G28" s="4">
        <v>19.560439560439562</v>
      </c>
      <c r="H28" s="4">
        <v>19.559025353278201</v>
      </c>
      <c r="I28" s="4">
        <v>19.664804469273744</v>
      </c>
      <c r="J28" s="4">
        <v>19.686059898486555</v>
      </c>
    </row>
    <row r="29" spans="1:10" x14ac:dyDescent="0.25">
      <c r="A29" s="12" t="s">
        <v>42</v>
      </c>
      <c r="B29" s="4">
        <v>19.513665594855304</v>
      </c>
      <c r="C29" s="4">
        <v>19.994293911247375</v>
      </c>
      <c r="D29" s="4">
        <v>18.966666666666665</v>
      </c>
      <c r="E29" s="4">
        <v>20.974358974358974</v>
      </c>
      <c r="F29" s="4">
        <v>19.945329798613749</v>
      </c>
      <c r="G29" s="4">
        <v>21.153846153846153</v>
      </c>
      <c r="H29" s="4">
        <v>19.966279557673843</v>
      </c>
      <c r="I29" s="4">
        <v>21.229050279329609</v>
      </c>
      <c r="J29" s="4">
        <v>20.111484914014234</v>
      </c>
    </row>
    <row r="30" spans="1:10" x14ac:dyDescent="0.25">
      <c r="A30" s="12" t="s">
        <v>43</v>
      </c>
      <c r="B30" s="4">
        <v>19.9959807073955</v>
      </c>
      <c r="C30" s="4">
        <v>19.996047426500702</v>
      </c>
      <c r="D30" s="4">
        <v>20.6</v>
      </c>
      <c r="E30" s="4">
        <v>23.384615384615383</v>
      </c>
      <c r="F30" s="4">
        <v>20.416728374652241</v>
      </c>
      <c r="G30" s="4">
        <v>23.46153846153846</v>
      </c>
      <c r="H30" s="4">
        <v>20.383581906349107</v>
      </c>
      <c r="I30" s="4">
        <v>23.016759776536311</v>
      </c>
      <c r="J30" s="4">
        <v>19.876905195453631</v>
      </c>
    </row>
    <row r="31" spans="1:10" x14ac:dyDescent="0.25">
      <c r="A31" s="338" t="s">
        <v>56</v>
      </c>
      <c r="B31" s="338"/>
      <c r="C31" s="338"/>
      <c r="D31" s="338"/>
      <c r="E31" s="338"/>
      <c r="F31" s="338"/>
      <c r="G31" s="17"/>
      <c r="H31" s="17"/>
      <c r="I31" s="28"/>
      <c r="J31" s="28"/>
    </row>
    <row r="32" spans="1:10" x14ac:dyDescent="0.25">
      <c r="A32" s="13"/>
      <c r="B32" s="13"/>
    </row>
    <row r="33" spans="1:2" x14ac:dyDescent="0.25">
      <c r="A33" s="13"/>
      <c r="B33" s="13"/>
    </row>
    <row r="34" spans="1:2" x14ac:dyDescent="0.25">
      <c r="A34" s="13"/>
      <c r="B34" s="13"/>
    </row>
    <row r="35" spans="1:2" x14ac:dyDescent="0.25">
      <c r="A35" s="13"/>
      <c r="B35" s="13"/>
    </row>
    <row r="36" spans="1:2" x14ac:dyDescent="0.25">
      <c r="A36" s="13"/>
      <c r="B36" s="13"/>
    </row>
    <row r="37" spans="1:2" x14ac:dyDescent="0.25">
      <c r="A37" s="13"/>
      <c r="B37" s="13"/>
    </row>
    <row r="38" spans="1:2" x14ac:dyDescent="0.25">
      <c r="A38" s="13"/>
      <c r="B38" s="13"/>
    </row>
    <row r="39" spans="1:2" x14ac:dyDescent="0.25">
      <c r="A39" s="13"/>
      <c r="B39" s="13"/>
    </row>
    <row r="40" spans="1:2" x14ac:dyDescent="0.25">
      <c r="A40" s="13"/>
      <c r="B40" s="13"/>
    </row>
    <row r="41" spans="1:2" x14ac:dyDescent="0.25">
      <c r="A41" s="13"/>
      <c r="B41" s="13"/>
    </row>
    <row r="42" spans="1:2" x14ac:dyDescent="0.25">
      <c r="A42" s="13"/>
      <c r="B42" s="13"/>
    </row>
    <row r="43" spans="1:2" x14ac:dyDescent="0.25">
      <c r="A43" s="13"/>
      <c r="B43" s="13"/>
    </row>
    <row r="44" spans="1:2" x14ac:dyDescent="0.25">
      <c r="A44" s="13"/>
      <c r="B44" s="13"/>
    </row>
    <row r="45" spans="1:2" x14ac:dyDescent="0.25">
      <c r="A45" s="13"/>
      <c r="B45" s="13"/>
    </row>
    <row r="46" spans="1:2" x14ac:dyDescent="0.25">
      <c r="A46" s="13"/>
      <c r="B46" s="13"/>
    </row>
  </sheetData>
  <mergeCells count="14">
    <mergeCell ref="D3:F3"/>
    <mergeCell ref="D2:J2"/>
    <mergeCell ref="B2:C3"/>
    <mergeCell ref="A1:J1"/>
    <mergeCell ref="I4:J4"/>
    <mergeCell ref="A2:A5"/>
    <mergeCell ref="G4:H4"/>
    <mergeCell ref="G3:H3"/>
    <mergeCell ref="I3:J3"/>
    <mergeCell ref="A31:F31"/>
    <mergeCell ref="B4:B5"/>
    <mergeCell ref="C4:C5"/>
    <mergeCell ref="D4:D5"/>
    <mergeCell ref="E4:F4"/>
  </mergeCells>
  <phoneticPr fontId="6" type="noConversion"/>
  <pageMargins left="0.7" right="0.7" top="0.75" bottom="0.75" header="0.3" footer="0.3"/>
  <pageSetup scale="82" orientation="landscape" r:id="rId1"/>
  <headerFooter>
    <oddHeader>&amp;CSection 0 - Metadata</oddHeader>
    <oddFooter>&amp;CNigeria COVID-19 National Longitudinal Phone Survey (Covid-19 NLPS) 2020
Round 3- July 2020&amp;R&amp;P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6D72-5272-46E2-A670-3CD245A521C4}">
  <sheetPr>
    <pageSetUpPr fitToPage="1"/>
  </sheetPr>
  <dimension ref="A1:D13"/>
  <sheetViews>
    <sheetView showGridLines="0" view="pageLayout" zoomScaleNormal="100" workbookViewId="0">
      <selection activeCell="A7" sqref="A7"/>
    </sheetView>
  </sheetViews>
  <sheetFormatPr defaultColWidth="9.140625" defaultRowHeight="15" x14ac:dyDescent="0.25"/>
  <cols>
    <col min="1" max="1" width="20.85546875" bestFit="1" customWidth="1"/>
    <col min="2" max="4" width="10.7109375" customWidth="1"/>
  </cols>
  <sheetData>
    <row r="1" spans="1:4" x14ac:dyDescent="0.25">
      <c r="A1" s="369" t="s">
        <v>567</v>
      </c>
      <c r="B1" s="370"/>
      <c r="C1" s="370"/>
      <c r="D1" s="370"/>
    </row>
    <row r="2" spans="1:4" ht="28.9" customHeight="1" x14ac:dyDescent="0.25">
      <c r="A2" s="377"/>
      <c r="B2" s="392" t="s">
        <v>568</v>
      </c>
      <c r="C2" s="393"/>
      <c r="D2" s="394"/>
    </row>
    <row r="3" spans="1:4" ht="27" customHeight="1" x14ac:dyDescent="0.25">
      <c r="A3" s="379"/>
      <c r="B3" s="95" t="s">
        <v>202</v>
      </c>
      <c r="C3" s="95" t="s">
        <v>203</v>
      </c>
      <c r="D3" s="95" t="s">
        <v>204</v>
      </c>
    </row>
    <row r="4" spans="1:4" ht="14.45" customHeight="1" x14ac:dyDescent="0.25">
      <c r="A4" s="5" t="s">
        <v>368</v>
      </c>
      <c r="B4" s="185">
        <v>1.4446760775859278</v>
      </c>
      <c r="C4" s="185">
        <v>1.3998206611287467</v>
      </c>
      <c r="D4" s="185">
        <v>0.1165758075224544</v>
      </c>
    </row>
    <row r="5" spans="1:4" x14ac:dyDescent="0.25">
      <c r="A5" s="173" t="s">
        <v>369</v>
      </c>
      <c r="B5" s="185">
        <v>0.98195463613130574</v>
      </c>
      <c r="C5" s="185">
        <v>1.0981374481732322</v>
      </c>
      <c r="D5" s="185">
        <v>1.0128547346084107</v>
      </c>
    </row>
    <row r="6" spans="1:4" x14ac:dyDescent="0.25">
      <c r="A6" s="173" t="s">
        <v>370</v>
      </c>
      <c r="B6" s="185">
        <v>1.4554474231219057</v>
      </c>
      <c r="C6" s="185">
        <v>0.4476665847391873</v>
      </c>
      <c r="D6" s="185">
        <v>0.48039717639317303</v>
      </c>
    </row>
    <row r="7" spans="1:4" x14ac:dyDescent="0.25">
      <c r="A7" s="173" t="s">
        <v>371</v>
      </c>
      <c r="B7" s="185">
        <v>3.408503151578643</v>
      </c>
      <c r="C7" s="185">
        <v>4.1390548319923974</v>
      </c>
      <c r="D7" s="185">
        <v>5.5255052482094777</v>
      </c>
    </row>
    <row r="8" spans="1:4" x14ac:dyDescent="0.25">
      <c r="A8" s="173" t="s">
        <v>372</v>
      </c>
      <c r="B8" s="185">
        <v>63.677880254641842</v>
      </c>
      <c r="C8" s="185">
        <v>61.678260896821676</v>
      </c>
      <c r="D8" s="185">
        <v>66.310728347734369</v>
      </c>
    </row>
    <row r="9" spans="1:4" x14ac:dyDescent="0.25">
      <c r="A9" s="5" t="s">
        <v>373</v>
      </c>
      <c r="B9" s="185">
        <v>6.9580366491188981</v>
      </c>
      <c r="C9" s="185">
        <v>7.0467094336745761</v>
      </c>
      <c r="D9" s="185">
        <v>6.2553472302470672</v>
      </c>
    </row>
    <row r="10" spans="1:4" x14ac:dyDescent="0.25">
      <c r="A10" s="5" t="s">
        <v>374</v>
      </c>
      <c r="B10" s="185">
        <v>2.2246429045897869</v>
      </c>
      <c r="C10" s="185">
        <v>2.8734753492637344</v>
      </c>
      <c r="D10" s="185">
        <v>1.9708604578287083</v>
      </c>
    </row>
    <row r="11" spans="1:4" x14ac:dyDescent="0.25">
      <c r="A11" s="5" t="s">
        <v>363</v>
      </c>
      <c r="B11" s="185">
        <v>0</v>
      </c>
      <c r="C11" s="185">
        <v>0</v>
      </c>
      <c r="D11" s="185">
        <v>0</v>
      </c>
    </row>
    <row r="12" spans="1:4" x14ac:dyDescent="0.25">
      <c r="A12" s="5" t="s">
        <v>375</v>
      </c>
      <c r="B12" s="185">
        <v>19.848858903231701</v>
      </c>
      <c r="C12" s="185">
        <v>21.316874794206456</v>
      </c>
      <c r="D12" s="185">
        <v>18.327730997456346</v>
      </c>
    </row>
    <row r="13" spans="1:4" x14ac:dyDescent="0.25">
      <c r="A13" s="250"/>
      <c r="B13" s="250"/>
      <c r="C13" s="70"/>
    </row>
  </sheetData>
  <mergeCells count="3">
    <mergeCell ref="A1:D1"/>
    <mergeCell ref="A2:A3"/>
    <mergeCell ref="B2:D2"/>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206A-4520-4846-875D-F4E6E2B73A88}">
  <sheetPr>
    <pageSetUpPr fitToPage="1"/>
  </sheetPr>
  <dimension ref="A1:E13"/>
  <sheetViews>
    <sheetView showGridLines="0" view="pageLayout" zoomScaleNormal="100" workbookViewId="0">
      <selection activeCell="A7" sqref="A7"/>
    </sheetView>
  </sheetViews>
  <sheetFormatPr defaultColWidth="9.140625" defaultRowHeight="15" x14ac:dyDescent="0.25"/>
  <cols>
    <col min="1" max="1" width="54.7109375" customWidth="1"/>
    <col min="2" max="4" width="12.85546875" customWidth="1"/>
  </cols>
  <sheetData>
    <row r="1" spans="1:5" x14ac:dyDescent="0.25">
      <c r="A1" s="370" t="s">
        <v>658</v>
      </c>
      <c r="B1" s="370"/>
      <c r="C1" s="370"/>
      <c r="D1" s="370"/>
      <c r="E1" s="370"/>
    </row>
    <row r="2" spans="1:5" s="39" customFormat="1" ht="60" x14ac:dyDescent="0.25">
      <c r="A2" s="62"/>
      <c r="B2" s="51" t="s">
        <v>569</v>
      </c>
      <c r="C2" s="51" t="s">
        <v>569</v>
      </c>
      <c r="D2" s="51" t="s">
        <v>118</v>
      </c>
      <c r="E2" s="62"/>
    </row>
    <row r="3" spans="1:5" ht="15" customHeight="1" x14ac:dyDescent="0.25">
      <c r="A3" s="5" t="s">
        <v>570</v>
      </c>
      <c r="B3" s="176">
        <v>31.92588058251723</v>
      </c>
      <c r="C3" s="479">
        <f>SUM(B3:B8)</f>
        <v>81.200907255173007</v>
      </c>
      <c r="D3" s="443" t="s">
        <v>395</v>
      </c>
      <c r="E3" s="450" t="s">
        <v>396</v>
      </c>
    </row>
    <row r="4" spans="1:5" x14ac:dyDescent="0.25">
      <c r="A4" s="173" t="s">
        <v>571</v>
      </c>
      <c r="B4" s="176">
        <v>0</v>
      </c>
      <c r="C4" s="479">
        <v>71.529677218001297</v>
      </c>
      <c r="D4" s="443">
        <v>79.659733797100927</v>
      </c>
      <c r="E4" s="450"/>
    </row>
    <row r="5" spans="1:5" x14ac:dyDescent="0.25">
      <c r="A5" s="173" t="s">
        <v>548</v>
      </c>
      <c r="B5" s="176">
        <v>0.35859767881023935</v>
      </c>
      <c r="C5" s="479">
        <v>88.399538083340929</v>
      </c>
      <c r="D5" s="443">
        <v>86.679157841581471</v>
      </c>
      <c r="E5" s="450"/>
    </row>
    <row r="6" spans="1:5" x14ac:dyDescent="0.25">
      <c r="A6" s="173" t="s">
        <v>572</v>
      </c>
      <c r="B6" s="176">
        <v>39.060812019672355</v>
      </c>
      <c r="C6" s="479">
        <v>56.305567105158119</v>
      </c>
      <c r="D6" s="443">
        <v>64.14836399908414</v>
      </c>
      <c r="E6" s="450"/>
    </row>
    <row r="7" spans="1:5" x14ac:dyDescent="0.25">
      <c r="A7" s="5" t="s">
        <v>573</v>
      </c>
      <c r="B7" s="176">
        <v>9.1206520569210827</v>
      </c>
      <c r="C7" s="479">
        <v>49.283971082740365</v>
      </c>
      <c r="D7" s="443">
        <v>46.054965524999865</v>
      </c>
      <c r="E7" s="450"/>
    </row>
    <row r="8" spans="1:5" ht="15.75" thickBot="1" x14ac:dyDescent="0.3">
      <c r="A8" s="122" t="s">
        <v>574</v>
      </c>
      <c r="B8" s="177">
        <v>0.73496491725209778</v>
      </c>
      <c r="C8" s="480">
        <v>24.711098346669395</v>
      </c>
      <c r="D8" s="481">
        <v>32.511923495006414</v>
      </c>
      <c r="E8" s="450"/>
    </row>
    <row r="9" spans="1:5" ht="14.45" customHeight="1" x14ac:dyDescent="0.25">
      <c r="A9" s="55" t="s">
        <v>575</v>
      </c>
      <c r="B9" s="178">
        <v>1.9545746870599834</v>
      </c>
      <c r="C9" s="482">
        <f>SUM(B9:B13)</f>
        <v>18.799092744826982</v>
      </c>
      <c r="D9" s="442" t="s">
        <v>404</v>
      </c>
      <c r="E9" s="450"/>
    </row>
    <row r="10" spans="1:5" ht="14.45" customHeight="1" x14ac:dyDescent="0.25">
      <c r="A10" s="173" t="s">
        <v>576</v>
      </c>
      <c r="B10" s="176">
        <v>0.9842685671501239</v>
      </c>
      <c r="C10" s="479">
        <v>40.977816276746978</v>
      </c>
      <c r="D10" s="443">
        <v>35.785073610162904</v>
      </c>
      <c r="E10" s="450"/>
    </row>
    <row r="11" spans="1:5" x14ac:dyDescent="0.25">
      <c r="A11" s="179" t="s">
        <v>577</v>
      </c>
      <c r="B11" s="176">
        <v>1.5204050891735845</v>
      </c>
      <c r="C11" s="479"/>
      <c r="D11" s="443"/>
      <c r="E11" s="450"/>
    </row>
    <row r="12" spans="1:5" x14ac:dyDescent="0.25">
      <c r="A12" s="5" t="s">
        <v>408</v>
      </c>
      <c r="B12" s="176">
        <v>0</v>
      </c>
      <c r="C12" s="479"/>
      <c r="D12" s="443"/>
      <c r="E12" s="450"/>
    </row>
    <row r="13" spans="1:5" x14ac:dyDescent="0.25">
      <c r="A13" s="5" t="s">
        <v>211</v>
      </c>
      <c r="B13" s="251">
        <v>14.33984440144329</v>
      </c>
      <c r="C13" s="479">
        <v>90.993615322117947</v>
      </c>
      <c r="D13" s="443">
        <v>96.226365801413266</v>
      </c>
      <c r="E13" s="450"/>
    </row>
  </sheetData>
  <mergeCells count="6">
    <mergeCell ref="A1:E1"/>
    <mergeCell ref="C3:C8"/>
    <mergeCell ref="D3:D8"/>
    <mergeCell ref="E3:E13"/>
    <mergeCell ref="C9:C13"/>
    <mergeCell ref="D9:D13"/>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7473-2EC7-4D4F-844D-180FCDC9D1B0}">
  <sheetPr>
    <pageSetUpPr fitToPage="1"/>
  </sheetPr>
  <dimension ref="A1:G11"/>
  <sheetViews>
    <sheetView showGridLines="0" view="pageLayout" zoomScaleNormal="100" workbookViewId="0">
      <selection activeCell="A7" sqref="A7"/>
    </sheetView>
  </sheetViews>
  <sheetFormatPr defaultColWidth="9.140625" defaultRowHeight="15" x14ac:dyDescent="0.25"/>
  <cols>
    <col min="1" max="1" width="60.28515625" customWidth="1"/>
    <col min="2" max="2" width="9.7109375" customWidth="1"/>
    <col min="3" max="6" width="9.28515625" bestFit="1" customWidth="1"/>
    <col min="7" max="7" width="9.85546875" bestFit="1" customWidth="1"/>
  </cols>
  <sheetData>
    <row r="1" spans="1:7" x14ac:dyDescent="0.25">
      <c r="A1" s="355" t="s">
        <v>659</v>
      </c>
      <c r="B1" s="355"/>
      <c r="C1" s="355"/>
      <c r="D1" s="355"/>
      <c r="E1" s="355"/>
      <c r="F1" s="355"/>
      <c r="G1" s="355"/>
    </row>
    <row r="2" spans="1:7" x14ac:dyDescent="0.25">
      <c r="A2" s="184"/>
      <c r="B2" s="503" t="s">
        <v>578</v>
      </c>
      <c r="C2" s="354" t="s">
        <v>579</v>
      </c>
      <c r="D2" s="354"/>
      <c r="E2" s="354"/>
      <c r="F2" s="354"/>
      <c r="G2" s="354"/>
    </row>
    <row r="3" spans="1:7" x14ac:dyDescent="0.25">
      <c r="A3" s="184"/>
      <c r="B3" s="504"/>
      <c r="C3" s="59" t="s">
        <v>130</v>
      </c>
      <c r="D3" s="59" t="s">
        <v>131</v>
      </c>
      <c r="E3" s="59" t="s">
        <v>132</v>
      </c>
      <c r="F3" s="59" t="s">
        <v>133</v>
      </c>
      <c r="G3" s="59" t="s">
        <v>134</v>
      </c>
    </row>
    <row r="4" spans="1:7" x14ac:dyDescent="0.25">
      <c r="A4" s="120" t="s">
        <v>580</v>
      </c>
      <c r="B4" s="252">
        <v>70.251831815222175</v>
      </c>
      <c r="C4" s="41">
        <v>88.910312018643481</v>
      </c>
      <c r="D4" s="41">
        <v>85.799417125725412</v>
      </c>
      <c r="E4" s="41">
        <v>79.31259349786032</v>
      </c>
      <c r="F4" s="41">
        <v>67.702108539936106</v>
      </c>
      <c r="G4" s="41">
        <v>53.850128707976225</v>
      </c>
    </row>
    <row r="5" spans="1:7" ht="15.75" thickBot="1" x14ac:dyDescent="0.3">
      <c r="A5" s="142" t="s">
        <v>581</v>
      </c>
      <c r="B5" s="253">
        <v>69.679488382754897</v>
      </c>
      <c r="C5" s="253">
        <v>80.874277157469109</v>
      </c>
      <c r="D5" s="253">
        <v>87.066427810620823</v>
      </c>
      <c r="E5" s="253">
        <v>82.943157919769135</v>
      </c>
      <c r="F5" s="253">
        <v>64.754443013043911</v>
      </c>
      <c r="G5" s="253">
        <v>54.502726806730124</v>
      </c>
    </row>
    <row r="6" spans="1:7" ht="15.75" thickTop="1" x14ac:dyDescent="0.25">
      <c r="A6" s="144" t="s">
        <v>582</v>
      </c>
      <c r="B6" s="254">
        <v>74.209015462836817</v>
      </c>
      <c r="C6" s="254">
        <v>83.465968738773299</v>
      </c>
      <c r="D6" s="254">
        <v>90.45012069083829</v>
      </c>
      <c r="E6" s="254">
        <v>84.365568709919927</v>
      </c>
      <c r="F6" s="254">
        <v>69.656945352249323</v>
      </c>
      <c r="G6" s="254">
        <v>61.624829974403603</v>
      </c>
    </row>
    <row r="7" spans="1:7" x14ac:dyDescent="0.25">
      <c r="A7" s="255" t="s">
        <v>583</v>
      </c>
      <c r="B7" s="256">
        <f>B6-B8</f>
        <v>68.156823606877992</v>
      </c>
      <c r="C7" s="256">
        <f t="shared" ref="C7:G7" si="0">C6-C8</f>
        <v>76.110703927614907</v>
      </c>
      <c r="D7" s="256">
        <f t="shared" si="0"/>
        <v>85.310379275756972</v>
      </c>
      <c r="E7" s="256">
        <f t="shared" si="0"/>
        <v>78.308697741903828</v>
      </c>
      <c r="F7" s="256">
        <f t="shared" si="0"/>
        <v>62.755350399536439</v>
      </c>
      <c r="G7" s="256">
        <f t="shared" si="0"/>
        <v>56.231382896070187</v>
      </c>
    </row>
    <row r="8" spans="1:7" x14ac:dyDescent="0.25">
      <c r="A8" s="255" t="s">
        <v>584</v>
      </c>
      <c r="B8" s="256">
        <v>6.0521918559588261</v>
      </c>
      <c r="C8" s="256">
        <v>7.3552648111583876</v>
      </c>
      <c r="D8" s="256">
        <v>5.1397414150813168</v>
      </c>
      <c r="E8" s="256">
        <v>6.056870968016101</v>
      </c>
      <c r="F8" s="256">
        <v>6.9015949527128839</v>
      </c>
      <c r="G8" s="256">
        <v>5.3934470783334136</v>
      </c>
    </row>
    <row r="9" spans="1:7" x14ac:dyDescent="0.25">
      <c r="A9" s="153" t="s">
        <v>585</v>
      </c>
      <c r="B9" s="257">
        <v>9.9961857303736945</v>
      </c>
      <c r="C9" s="257">
        <v>7.8150320891214378</v>
      </c>
      <c r="D9" s="257">
        <v>6.0163431512406635</v>
      </c>
      <c r="E9" s="257">
        <v>7.2883655198685817</v>
      </c>
      <c r="F9" s="257">
        <v>12.306962549277824</v>
      </c>
      <c r="G9" s="257">
        <v>12.33529620046991</v>
      </c>
    </row>
    <row r="10" spans="1:7" ht="15.75" thickBot="1" x14ac:dyDescent="0.3">
      <c r="A10" s="258" t="s">
        <v>586</v>
      </c>
      <c r="B10" s="259">
        <v>15.794798806789492</v>
      </c>
      <c r="C10" s="259">
        <v>8.7189991721052618</v>
      </c>
      <c r="D10" s="259">
        <v>3.533536157921052</v>
      </c>
      <c r="E10" s="259">
        <v>8.346065770211494</v>
      </c>
      <c r="F10" s="259">
        <v>18.036092098472857</v>
      </c>
      <c r="G10" s="259">
        <v>26.039873825126477</v>
      </c>
    </row>
    <row r="11" spans="1:7" x14ac:dyDescent="0.25">
      <c r="A11" s="94" t="s">
        <v>587</v>
      </c>
    </row>
  </sheetData>
  <mergeCells count="3">
    <mergeCell ref="A1:G1"/>
    <mergeCell ref="B2:B3"/>
    <mergeCell ref="C2:G2"/>
  </mergeCells>
  <pageMargins left="0.7" right="0.7" top="0.75" bottom="0.75" header="0.3" footer="0.3"/>
  <pageSetup scale="84"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B414-39C0-4752-BE36-2223560BF977}">
  <sheetPr>
    <pageSetUpPr fitToPage="1"/>
  </sheetPr>
  <dimension ref="A1:D7"/>
  <sheetViews>
    <sheetView showGridLines="0" view="pageLayout" zoomScaleNormal="100" workbookViewId="0">
      <selection activeCell="A7" sqref="A7"/>
    </sheetView>
  </sheetViews>
  <sheetFormatPr defaultColWidth="9.140625" defaultRowHeight="15" x14ac:dyDescent="0.25"/>
  <cols>
    <col min="1" max="1" width="52.140625" customWidth="1"/>
    <col min="2" max="2" width="9.7109375" customWidth="1"/>
  </cols>
  <sheetData>
    <row r="1" spans="1:4" x14ac:dyDescent="0.25">
      <c r="A1" s="352" t="s">
        <v>660</v>
      </c>
      <c r="B1" s="353"/>
      <c r="C1" s="353"/>
      <c r="D1" s="353"/>
    </row>
    <row r="2" spans="1:4" ht="28.5" customHeight="1" x14ac:dyDescent="0.25">
      <c r="A2" s="410" t="s">
        <v>588</v>
      </c>
      <c r="B2" s="388" t="s">
        <v>578</v>
      </c>
      <c r="C2" s="487" t="s">
        <v>589</v>
      </c>
      <c r="D2" s="487"/>
    </row>
    <row r="3" spans="1:4" x14ac:dyDescent="0.25">
      <c r="A3" s="411"/>
      <c r="B3" s="389"/>
      <c r="C3" s="260" t="s">
        <v>449</v>
      </c>
      <c r="D3" s="260" t="s">
        <v>450</v>
      </c>
    </row>
    <row r="4" spans="1:4" x14ac:dyDescent="0.25">
      <c r="A4" s="55" t="s">
        <v>590</v>
      </c>
      <c r="B4" s="261">
        <f>'T4.11'!B6</f>
        <v>74.209015462836817</v>
      </c>
      <c r="C4" s="261">
        <v>62.152889010183969</v>
      </c>
      <c r="D4" s="261">
        <f>B4-C4</f>
        <v>12.056126452652848</v>
      </c>
    </row>
    <row r="5" spans="1:4" x14ac:dyDescent="0.25">
      <c r="A5" s="5" t="s">
        <v>591</v>
      </c>
      <c r="B5" s="261">
        <f>'T4.11'!B9</f>
        <v>9.9961857303736945</v>
      </c>
      <c r="C5" s="251">
        <v>6.2404267905817052</v>
      </c>
      <c r="D5" s="261">
        <f t="shared" ref="D5:D6" si="0">B5-C5</f>
        <v>3.7557589397919893</v>
      </c>
    </row>
    <row r="6" spans="1:4" ht="15.75" thickBot="1" x14ac:dyDescent="0.3">
      <c r="A6" s="122" t="s">
        <v>586</v>
      </c>
      <c r="B6" s="262">
        <f>'T4.11'!B10</f>
        <v>15.794798806789492</v>
      </c>
      <c r="C6" s="262">
        <v>1.2861725819892267</v>
      </c>
      <c r="D6" s="261">
        <f t="shared" si="0"/>
        <v>14.508626224800265</v>
      </c>
    </row>
    <row r="7" spans="1:4" x14ac:dyDescent="0.25">
      <c r="A7" s="94" t="s">
        <v>592</v>
      </c>
    </row>
  </sheetData>
  <mergeCells count="4">
    <mergeCell ref="A1:D1"/>
    <mergeCell ref="A2:A3"/>
    <mergeCell ref="B2:B3"/>
    <mergeCell ref="C2:D2"/>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60C5-A211-48B5-87C9-0C30DFBE93A2}">
  <sheetPr>
    <pageSetUpPr fitToPage="1"/>
  </sheetPr>
  <dimension ref="A1:C15"/>
  <sheetViews>
    <sheetView showGridLines="0" view="pageLayout" zoomScaleNormal="100" workbookViewId="0">
      <selection activeCell="A7" sqref="A7"/>
    </sheetView>
  </sheetViews>
  <sheetFormatPr defaultColWidth="9.140625" defaultRowHeight="15" x14ac:dyDescent="0.25"/>
  <cols>
    <col min="1" max="1" width="29.42578125" customWidth="1"/>
    <col min="2" max="2" width="17.7109375" bestFit="1" customWidth="1"/>
  </cols>
  <sheetData>
    <row r="1" spans="1:3" ht="28.9" customHeight="1" x14ac:dyDescent="0.25">
      <c r="A1" s="505" t="s">
        <v>661</v>
      </c>
      <c r="B1" s="506"/>
    </row>
    <row r="2" spans="1:3" ht="30" x14ac:dyDescent="0.25">
      <c r="A2" s="118" t="s">
        <v>593</v>
      </c>
      <c r="B2" s="51" t="s">
        <v>662</v>
      </c>
      <c r="C2" s="263"/>
    </row>
    <row r="3" spans="1:3" x14ac:dyDescent="0.25">
      <c r="A3" s="173" t="s">
        <v>594</v>
      </c>
      <c r="B3" s="103">
        <v>71.514341401135397</v>
      </c>
      <c r="C3" s="100"/>
    </row>
    <row r="4" spans="1:3" x14ac:dyDescent="0.25">
      <c r="A4" s="264" t="s">
        <v>595</v>
      </c>
      <c r="B4" s="265">
        <v>10.685681655461691</v>
      </c>
      <c r="C4" s="100"/>
    </row>
    <row r="5" spans="1:3" x14ac:dyDescent="0.25">
      <c r="A5" s="264" t="s">
        <v>596</v>
      </c>
      <c r="B5" s="265">
        <v>7.0762381326342929</v>
      </c>
      <c r="C5" s="100"/>
    </row>
    <row r="6" spans="1:3" ht="15.75" thickBot="1" x14ac:dyDescent="0.3">
      <c r="A6" s="31" t="s">
        <v>597</v>
      </c>
      <c r="B6" s="266">
        <v>10.723738810768614</v>
      </c>
      <c r="C6" s="100"/>
    </row>
    <row r="7" spans="1:3" x14ac:dyDescent="0.25">
      <c r="A7" s="267" t="s">
        <v>598</v>
      </c>
      <c r="B7" s="268"/>
      <c r="C7" s="100"/>
    </row>
    <row r="8" spans="1:3" x14ac:dyDescent="0.25">
      <c r="A8" s="1" t="s">
        <v>599</v>
      </c>
      <c r="B8" s="269">
        <v>78.633410850298247</v>
      </c>
      <c r="C8" s="100"/>
    </row>
    <row r="9" spans="1:3" ht="15.75" thickBot="1" x14ac:dyDescent="0.3">
      <c r="A9" s="31" t="s">
        <v>600</v>
      </c>
      <c r="B9" s="266">
        <v>21.366589149701756</v>
      </c>
    </row>
    <row r="10" spans="1:3" x14ac:dyDescent="0.25">
      <c r="A10" s="267" t="s">
        <v>601</v>
      </c>
      <c r="B10" s="268"/>
    </row>
    <row r="11" spans="1:3" x14ac:dyDescent="0.25">
      <c r="A11" s="5" t="s">
        <v>99</v>
      </c>
      <c r="B11" s="103">
        <v>5.5194406677846493</v>
      </c>
    </row>
    <row r="12" spans="1:3" x14ac:dyDescent="0.25">
      <c r="A12" s="5" t="s">
        <v>100</v>
      </c>
      <c r="B12" s="103">
        <v>29.151348786138797</v>
      </c>
    </row>
    <row r="13" spans="1:3" x14ac:dyDescent="0.25">
      <c r="A13" s="5" t="s">
        <v>101</v>
      </c>
      <c r="B13" s="103">
        <v>24.302994615388844</v>
      </c>
    </row>
    <row r="14" spans="1:3" x14ac:dyDescent="0.25">
      <c r="A14" s="5" t="s">
        <v>102</v>
      </c>
      <c r="B14" s="103">
        <v>28.020325006176904</v>
      </c>
    </row>
    <row r="15" spans="1:3" ht="15.75" thickBot="1" x14ac:dyDescent="0.3">
      <c r="A15" s="122" t="s">
        <v>103</v>
      </c>
      <c r="B15" s="266">
        <v>13.005890924510799</v>
      </c>
    </row>
  </sheetData>
  <mergeCells count="1">
    <mergeCell ref="A1:B1"/>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BBDBA-F4BB-46B3-9E4C-F4636D79D8F0}">
  <sheetPr>
    <pageSetUpPr fitToPage="1"/>
  </sheetPr>
  <dimension ref="A1:G11"/>
  <sheetViews>
    <sheetView showGridLines="0" view="pageLayout" zoomScaleNormal="100" workbookViewId="0">
      <selection activeCell="J10" sqref="J10"/>
    </sheetView>
  </sheetViews>
  <sheetFormatPr defaultColWidth="9.140625" defaultRowHeight="15" x14ac:dyDescent="0.25"/>
  <cols>
    <col min="1" max="1" width="34.28515625" customWidth="1"/>
    <col min="2" max="2" width="21.28515625" customWidth="1"/>
    <col min="3" max="5" width="13.5703125" customWidth="1"/>
    <col min="6" max="6" width="20.28515625" hidden="1" customWidth="1"/>
    <col min="7" max="7" width="18.5703125" hidden="1" customWidth="1"/>
    <col min="8" max="8" width="5.7109375" customWidth="1"/>
  </cols>
  <sheetData>
    <row r="1" spans="1:7" ht="14.45" customHeight="1" x14ac:dyDescent="0.25">
      <c r="A1" s="507" t="s">
        <v>663</v>
      </c>
      <c r="B1" s="508"/>
      <c r="C1" s="508"/>
      <c r="D1" s="508"/>
      <c r="E1" s="508"/>
      <c r="F1" s="508"/>
      <c r="G1" s="508"/>
    </row>
    <row r="2" spans="1:7" ht="14.45" customHeight="1" x14ac:dyDescent="0.25">
      <c r="A2" s="270"/>
      <c r="B2" s="509" t="s">
        <v>72</v>
      </c>
      <c r="C2" s="510"/>
      <c r="D2" s="510"/>
      <c r="E2" s="511"/>
      <c r="F2" s="385" t="s">
        <v>602</v>
      </c>
      <c r="G2" s="412"/>
    </row>
    <row r="3" spans="1:7" ht="31.9" customHeight="1" x14ac:dyDescent="0.25">
      <c r="A3" s="512" t="s">
        <v>603</v>
      </c>
      <c r="B3" s="503" t="s">
        <v>604</v>
      </c>
      <c r="C3" s="487" t="s">
        <v>605</v>
      </c>
      <c r="D3" s="487"/>
      <c r="E3" s="487"/>
      <c r="F3" s="374" t="s">
        <v>606</v>
      </c>
      <c r="G3" s="374" t="s">
        <v>607</v>
      </c>
    </row>
    <row r="4" spans="1:7" ht="20.45" customHeight="1" x14ac:dyDescent="0.25">
      <c r="A4" s="512"/>
      <c r="B4" s="504"/>
      <c r="C4" s="51" t="s">
        <v>449</v>
      </c>
      <c r="D4" s="51" t="s">
        <v>450</v>
      </c>
      <c r="E4" s="51" t="s">
        <v>608</v>
      </c>
      <c r="F4" s="374"/>
      <c r="G4" s="374"/>
    </row>
    <row r="5" spans="1:7" x14ac:dyDescent="0.25">
      <c r="A5" s="271" t="s">
        <v>609</v>
      </c>
      <c r="B5" s="8">
        <v>68.082180125366506</v>
      </c>
      <c r="C5" s="8">
        <v>24.198284555214592</v>
      </c>
      <c r="D5" s="8">
        <v>71.976774461949105</v>
      </c>
      <c r="E5" s="8">
        <v>3.8249409828363024</v>
      </c>
      <c r="F5" s="8">
        <v>43.868757413152238</v>
      </c>
      <c r="G5" s="8">
        <v>42.724913800865991</v>
      </c>
    </row>
    <row r="6" spans="1:7" ht="14.65" customHeight="1" x14ac:dyDescent="0.25">
      <c r="A6" s="271" t="s">
        <v>611</v>
      </c>
      <c r="B6" s="8">
        <v>67.749779266966527</v>
      </c>
      <c r="C6" s="8">
        <v>64.19117502305032</v>
      </c>
      <c r="D6" s="8">
        <v>33.061240333142123</v>
      </c>
      <c r="E6" s="8">
        <v>2.7475846438075546</v>
      </c>
      <c r="F6" s="8">
        <v>28.593602775181509</v>
      </c>
      <c r="G6" s="8">
        <v>27.592815857114402</v>
      </c>
    </row>
    <row r="7" spans="1:7" x14ac:dyDescent="0.25">
      <c r="A7" s="271" t="s">
        <v>613</v>
      </c>
      <c r="B7" s="8">
        <v>70.460749781247117</v>
      </c>
      <c r="C7" s="8">
        <v>48.98484720829255</v>
      </c>
      <c r="D7" s="8">
        <v>47.203274562233631</v>
      </c>
      <c r="E7" s="8">
        <v>3.8118782294738294</v>
      </c>
      <c r="F7" s="8">
        <v>46.521229266026815</v>
      </c>
      <c r="G7" s="8">
        <v>46.990567768363015</v>
      </c>
    </row>
    <row r="8" spans="1:7" x14ac:dyDescent="0.25">
      <c r="A8" s="271" t="s">
        <v>614</v>
      </c>
      <c r="B8" s="8">
        <v>68.391858096525326</v>
      </c>
      <c r="C8" s="8">
        <v>65.607110621415615</v>
      </c>
      <c r="D8" s="8">
        <v>32.491018679696928</v>
      </c>
      <c r="E8" s="8">
        <v>1.9018706988874483</v>
      </c>
      <c r="F8" s="8">
        <v>59.680213403059838</v>
      </c>
      <c r="G8" s="8">
        <v>59.483803251135058</v>
      </c>
    </row>
    <row r="9" spans="1:7" x14ac:dyDescent="0.25">
      <c r="A9" s="271" t="s">
        <v>615</v>
      </c>
      <c r="B9" s="8">
        <v>32.338353795663338</v>
      </c>
      <c r="C9" s="8">
        <v>59.675361857012845</v>
      </c>
      <c r="D9" s="8">
        <v>38.54315711023181</v>
      </c>
      <c r="E9" s="8">
        <v>1.7814810327553505</v>
      </c>
      <c r="F9" s="8">
        <v>22.518051985159012</v>
      </c>
      <c r="G9" s="8">
        <v>22.005967290203102</v>
      </c>
    </row>
    <row r="11" spans="1:7" x14ac:dyDescent="0.25">
      <c r="F11" t="s">
        <v>616</v>
      </c>
    </row>
  </sheetData>
  <mergeCells count="8">
    <mergeCell ref="A1:G1"/>
    <mergeCell ref="B2:E2"/>
    <mergeCell ref="F2:G2"/>
    <mergeCell ref="A3:A4"/>
    <mergeCell ref="B3:B4"/>
    <mergeCell ref="C3:E3"/>
    <mergeCell ref="F3:F4"/>
    <mergeCell ref="G3:G4"/>
  </mergeCells>
  <pageMargins left="0.7" right="0.7" top="0.75" bottom="0.75" header="0.3" footer="0.3"/>
  <pageSetup orientation="landscape" r:id="rId1"/>
  <headerFooter>
    <oddHeader>&amp;CSection 4 - Nonfarm Business &amp; Agriculture</oddHeader>
    <oddFooter>&amp;CNigeria COVID-19 National Longitudinal Phone Survey (Covid-19 NLPS) 2020
Round 3- July 2020&amp;R&amp;P</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4A5A-5706-4FFE-A4B2-EC080BD1F27B}">
  <sheetPr>
    <pageSetUpPr fitToPage="1"/>
  </sheetPr>
  <dimension ref="A1:H9"/>
  <sheetViews>
    <sheetView showGridLines="0" view="pageLayout" zoomScaleNormal="100" workbookViewId="0">
      <selection activeCell="K3" sqref="J3:K3"/>
    </sheetView>
  </sheetViews>
  <sheetFormatPr defaultColWidth="9.140625" defaultRowHeight="15" x14ac:dyDescent="0.25"/>
  <cols>
    <col min="1" max="1" width="20" customWidth="1"/>
    <col min="2" max="2" width="13" customWidth="1"/>
    <col min="3" max="8" width="8.28515625" customWidth="1"/>
  </cols>
  <sheetData>
    <row r="1" spans="1:8" x14ac:dyDescent="0.25">
      <c r="A1" s="355" t="s">
        <v>664</v>
      </c>
      <c r="B1" s="355"/>
      <c r="C1" s="355"/>
      <c r="D1" s="355"/>
      <c r="E1" s="355"/>
      <c r="F1" s="355"/>
      <c r="G1" s="355"/>
      <c r="H1" s="355"/>
    </row>
    <row r="2" spans="1:8" ht="14.65" customHeight="1" x14ac:dyDescent="0.25">
      <c r="A2" s="513" t="s">
        <v>617</v>
      </c>
      <c r="B2" s="388" t="s">
        <v>618</v>
      </c>
      <c r="C2" s="385" t="s">
        <v>619</v>
      </c>
      <c r="D2" s="517"/>
      <c r="E2" s="517"/>
      <c r="F2" s="517"/>
      <c r="G2" s="517"/>
      <c r="H2" s="412"/>
    </row>
    <row r="3" spans="1:8" x14ac:dyDescent="0.25">
      <c r="A3" s="514"/>
      <c r="B3" s="516"/>
      <c r="C3" s="516" t="s">
        <v>92</v>
      </c>
      <c r="D3" s="518" t="s">
        <v>620</v>
      </c>
      <c r="E3" s="518"/>
      <c r="F3" s="518"/>
      <c r="G3" s="518"/>
      <c r="H3" s="518"/>
    </row>
    <row r="4" spans="1:8" ht="28.15" customHeight="1" x14ac:dyDescent="0.25">
      <c r="A4" s="515"/>
      <c r="B4" s="389"/>
      <c r="C4" s="389"/>
      <c r="D4" s="95" t="s">
        <v>621</v>
      </c>
      <c r="E4" s="95" t="s">
        <v>622</v>
      </c>
      <c r="F4" s="95" t="s">
        <v>623</v>
      </c>
      <c r="G4" s="95" t="s">
        <v>624</v>
      </c>
      <c r="H4" s="95" t="s">
        <v>625</v>
      </c>
    </row>
    <row r="5" spans="1:8" x14ac:dyDescent="0.25">
      <c r="A5" s="144" t="s">
        <v>626</v>
      </c>
      <c r="B5" s="254">
        <v>51.278441197821365</v>
      </c>
      <c r="C5" s="254">
        <v>63.963474461426266</v>
      </c>
      <c r="D5" s="254">
        <v>80.806482738136452</v>
      </c>
      <c r="E5" s="254">
        <v>76.857819019728225</v>
      </c>
      <c r="F5" s="254">
        <v>67.603308933542337</v>
      </c>
      <c r="G5" s="254">
        <v>59.073156461535042</v>
      </c>
      <c r="H5" s="254">
        <v>49.158638405614148</v>
      </c>
    </row>
    <row r="6" spans="1:8" x14ac:dyDescent="0.25">
      <c r="A6" s="55" t="s">
        <v>627</v>
      </c>
      <c r="B6" s="261">
        <v>19.445320950850761</v>
      </c>
      <c r="C6" s="261">
        <v>24.255618169743116</v>
      </c>
      <c r="D6" s="261">
        <v>26.575517445309167</v>
      </c>
      <c r="E6" s="261">
        <v>28.082785494447855</v>
      </c>
      <c r="F6" s="261">
        <v>21.996613901629058</v>
      </c>
      <c r="G6" s="261">
        <v>22.383196632808453</v>
      </c>
      <c r="H6" s="261">
        <v>23.917006367549032</v>
      </c>
    </row>
    <row r="7" spans="1:8" x14ac:dyDescent="0.25">
      <c r="A7" s="55" t="s">
        <v>628</v>
      </c>
      <c r="B7" s="261">
        <v>23.514286175692863</v>
      </c>
      <c r="C7" s="261">
        <v>29.331145958108824</v>
      </c>
      <c r="D7" s="261">
        <v>42.316060519807785</v>
      </c>
      <c r="E7" s="261">
        <v>29.024593708794061</v>
      </c>
      <c r="F7" s="261">
        <v>36.548250211931808</v>
      </c>
      <c r="G7" s="261">
        <v>27.123736995610781</v>
      </c>
      <c r="H7" s="261">
        <v>19.791329956817783</v>
      </c>
    </row>
    <row r="8" spans="1:8" x14ac:dyDescent="0.25">
      <c r="A8" s="5" t="s">
        <v>629</v>
      </c>
      <c r="B8" s="251">
        <v>8.3188340712777435</v>
      </c>
      <c r="C8" s="251">
        <v>10.37671033357433</v>
      </c>
      <c r="D8" s="251">
        <v>11.91490477301949</v>
      </c>
      <c r="E8" s="251">
        <v>19.75043981648631</v>
      </c>
      <c r="F8" s="251">
        <v>9.0584448199814709</v>
      </c>
      <c r="G8" s="251">
        <v>9.5662228331158108</v>
      </c>
      <c r="H8" s="251">
        <v>5.4503020812473375</v>
      </c>
    </row>
    <row r="9" spans="1:8" x14ac:dyDescent="0.25">
      <c r="A9" s="94"/>
    </row>
  </sheetData>
  <mergeCells count="6">
    <mergeCell ref="A1:H1"/>
    <mergeCell ref="A2:A4"/>
    <mergeCell ref="B2:B4"/>
    <mergeCell ref="C2:H2"/>
    <mergeCell ref="C3:C4"/>
    <mergeCell ref="D3:H3"/>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30AA-E36D-48B2-A7D9-CD70BBFBF4A2}">
  <sheetPr>
    <pageSetUpPr fitToPage="1"/>
  </sheetPr>
  <dimension ref="A1:D10"/>
  <sheetViews>
    <sheetView showGridLines="0" view="pageLayout" zoomScaleNormal="100" workbookViewId="0">
      <selection activeCell="A7" sqref="A7"/>
    </sheetView>
  </sheetViews>
  <sheetFormatPr defaultColWidth="9.140625" defaultRowHeight="15" x14ac:dyDescent="0.25"/>
  <cols>
    <col min="1" max="1" width="32.85546875" customWidth="1"/>
    <col min="2" max="2" width="11" customWidth="1"/>
    <col min="3" max="3" width="12.7109375" customWidth="1"/>
    <col min="4" max="4" width="14.28515625" customWidth="1"/>
  </cols>
  <sheetData>
    <row r="1" spans="1:4" ht="31.9" customHeight="1" x14ac:dyDescent="0.25">
      <c r="A1" s="420" t="s">
        <v>665</v>
      </c>
      <c r="B1" s="420"/>
      <c r="C1" s="420"/>
      <c r="D1" s="420"/>
    </row>
    <row r="2" spans="1:4" ht="13.9" customHeight="1" x14ac:dyDescent="0.25">
      <c r="A2" s="272"/>
      <c r="B2" s="487" t="s">
        <v>630</v>
      </c>
      <c r="C2" s="487"/>
      <c r="D2" s="487"/>
    </row>
    <row r="3" spans="1:4" ht="30" customHeight="1" x14ac:dyDescent="0.25">
      <c r="A3" s="272"/>
      <c r="B3" s="95" t="s">
        <v>610</v>
      </c>
      <c r="C3" s="95" t="s">
        <v>612</v>
      </c>
      <c r="D3" s="95" t="s">
        <v>631</v>
      </c>
    </row>
    <row r="4" spans="1:4" x14ac:dyDescent="0.25">
      <c r="A4" s="5" t="s">
        <v>632</v>
      </c>
      <c r="B4" s="8">
        <v>7.1327444223751035</v>
      </c>
      <c r="C4" s="8">
        <v>9.2263428707096473</v>
      </c>
      <c r="D4" s="8">
        <v>4.3314721018976234</v>
      </c>
    </row>
    <row r="5" spans="1:4" x14ac:dyDescent="0.25">
      <c r="A5" s="5" t="s">
        <v>633</v>
      </c>
      <c r="B5" s="8">
        <v>0.58063834563998484</v>
      </c>
      <c r="C5" s="8">
        <v>1.8391709778919676</v>
      </c>
      <c r="D5" s="8">
        <v>1.3514069109173503</v>
      </c>
    </row>
    <row r="6" spans="1:4" x14ac:dyDescent="0.25">
      <c r="A6" s="5" t="s">
        <v>634</v>
      </c>
      <c r="B6" s="8">
        <v>2.1843775025373273</v>
      </c>
      <c r="C6" s="8">
        <v>8.4167200027430713</v>
      </c>
      <c r="D6" s="8">
        <v>1.5408091061118157</v>
      </c>
    </row>
    <row r="7" spans="1:4" x14ac:dyDescent="0.25">
      <c r="A7" s="5" t="s">
        <v>635</v>
      </c>
      <c r="B7" s="8">
        <v>3.708994010665327</v>
      </c>
      <c r="C7" s="8">
        <v>2.3733895851288933</v>
      </c>
      <c r="D7" s="8">
        <v>4.5794041714486324</v>
      </c>
    </row>
    <row r="8" spans="1:4" x14ac:dyDescent="0.25">
      <c r="A8" s="5" t="s">
        <v>636</v>
      </c>
      <c r="B8" s="8">
        <v>32.210271453426884</v>
      </c>
      <c r="C8" s="8">
        <v>9.7197252021855807</v>
      </c>
      <c r="D8" s="8">
        <v>17.402326623189065</v>
      </c>
    </row>
    <row r="9" spans="1:4" x14ac:dyDescent="0.25">
      <c r="A9" s="5" t="s">
        <v>637</v>
      </c>
      <c r="B9" s="8">
        <v>88.524016003284288</v>
      </c>
      <c r="C9" s="8">
        <v>73.117944633165195</v>
      </c>
      <c r="D9" s="8">
        <v>91.402469143110181</v>
      </c>
    </row>
    <row r="10" spans="1:4" x14ac:dyDescent="0.25">
      <c r="A10" s="5" t="s">
        <v>211</v>
      </c>
      <c r="B10" s="8">
        <v>6.8049727510860745</v>
      </c>
      <c r="C10" s="8">
        <v>17.417119814781625</v>
      </c>
      <c r="D10" s="8">
        <v>4.1912638696415581</v>
      </c>
    </row>
  </sheetData>
  <mergeCells count="2">
    <mergeCell ref="A1:D1"/>
    <mergeCell ref="B2:D2"/>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DC70-E228-4A5E-BAF0-A9EBF50739A1}">
  <sheetPr>
    <pageSetUpPr fitToPage="1"/>
  </sheetPr>
  <dimension ref="A1:C9"/>
  <sheetViews>
    <sheetView showGridLines="0" view="pageLayout" zoomScaleNormal="100" workbookViewId="0">
      <selection activeCell="A7" sqref="A7"/>
    </sheetView>
  </sheetViews>
  <sheetFormatPr defaultColWidth="9.140625" defaultRowHeight="15" x14ac:dyDescent="0.25"/>
  <cols>
    <col min="1" max="1" width="42.140625" bestFit="1" customWidth="1"/>
    <col min="2" max="3" width="15.7109375" customWidth="1"/>
  </cols>
  <sheetData>
    <row r="1" spans="1:3" ht="31.15" customHeight="1" x14ac:dyDescent="0.25">
      <c r="A1" s="519" t="s">
        <v>666</v>
      </c>
      <c r="B1" s="520"/>
      <c r="C1" s="520"/>
    </row>
    <row r="2" spans="1:3" ht="27" customHeight="1" x14ac:dyDescent="0.25">
      <c r="A2" s="273"/>
      <c r="B2" s="388" t="s">
        <v>638</v>
      </c>
      <c r="C2" s="388" t="s">
        <v>639</v>
      </c>
    </row>
    <row r="3" spans="1:3" ht="30" customHeight="1" x14ac:dyDescent="0.25">
      <c r="A3" s="274"/>
      <c r="B3" s="389"/>
      <c r="C3" s="389"/>
    </row>
    <row r="4" spans="1:3" x14ac:dyDescent="0.25">
      <c r="A4" s="173" t="s">
        <v>640</v>
      </c>
      <c r="B4" s="8">
        <v>0.72264819825899329</v>
      </c>
      <c r="C4" s="8">
        <v>0.96215290745995385</v>
      </c>
    </row>
    <row r="5" spans="1:3" x14ac:dyDescent="0.25">
      <c r="A5" s="173" t="s">
        <v>641</v>
      </c>
      <c r="B5" s="8">
        <v>35.875681548948087</v>
      </c>
      <c r="C5" s="8">
        <v>36.517589273265543</v>
      </c>
    </row>
    <row r="6" spans="1:3" x14ac:dyDescent="0.25">
      <c r="A6" s="173" t="s">
        <v>642</v>
      </c>
      <c r="B6" s="8">
        <v>55.600431364169744</v>
      </c>
      <c r="C6" s="8">
        <v>3.3956718320682278</v>
      </c>
    </row>
    <row r="7" spans="1:3" x14ac:dyDescent="0.25">
      <c r="A7" s="173" t="s">
        <v>643</v>
      </c>
      <c r="B7" s="8">
        <v>0</v>
      </c>
      <c r="C7" s="8">
        <v>5.4777829747498066</v>
      </c>
    </row>
    <row r="8" spans="1:3" x14ac:dyDescent="0.25">
      <c r="A8" s="5" t="s">
        <v>644</v>
      </c>
      <c r="B8" s="8">
        <v>2.9309261537804141</v>
      </c>
      <c r="C8" s="8">
        <v>69.442991695446864</v>
      </c>
    </row>
    <row r="9" spans="1:3" x14ac:dyDescent="0.25">
      <c r="A9" s="5" t="s">
        <v>211</v>
      </c>
      <c r="B9" s="8">
        <v>44.338664614565388</v>
      </c>
      <c r="C9" s="8">
        <v>3.4728528914028973</v>
      </c>
    </row>
  </sheetData>
  <mergeCells count="3">
    <mergeCell ref="A1:C1"/>
    <mergeCell ref="B2:B3"/>
    <mergeCell ref="C2:C3"/>
  </mergeCells>
  <pageMargins left="0.7" right="0.7" top="0.75" bottom="0.75" header="0.3" footer="0.3"/>
  <pageSetup fitToHeight="0" orientation="landscape" r:id="rId1"/>
  <headerFooter>
    <oddHeader>&amp;CSection 4 - Nonfarm Business &amp; Agriculture</oddHeader>
    <oddFooter>&amp;CNigeria COVID-19 National Longitudinal Phone Survey (Covid-19 NLPS) 2020
Round 3- July 2020&amp;R&amp;P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C72AC-FC75-419B-B2E7-7C6CF80E7FC6}">
  <sheetPr>
    <pageSetUpPr fitToPage="1"/>
  </sheetPr>
  <dimension ref="A1:J8"/>
  <sheetViews>
    <sheetView showGridLines="0" view="pageLayout" zoomScaleNormal="100" workbookViewId="0">
      <selection activeCell="A7" sqref="A7"/>
    </sheetView>
  </sheetViews>
  <sheetFormatPr defaultColWidth="9.140625" defaultRowHeight="15" x14ac:dyDescent="0.25"/>
  <cols>
    <col min="1" max="1" width="39.28515625" bestFit="1" customWidth="1"/>
    <col min="2" max="2" width="12.42578125" customWidth="1"/>
    <col min="3" max="5" width="13" customWidth="1"/>
  </cols>
  <sheetData>
    <row r="1" spans="1:10" x14ac:dyDescent="0.25">
      <c r="A1" s="521" t="s">
        <v>667</v>
      </c>
      <c r="B1" s="521"/>
      <c r="C1" s="521"/>
      <c r="D1" s="521"/>
      <c r="E1" s="521"/>
      <c r="F1" s="521"/>
      <c r="G1" s="521"/>
      <c r="H1" s="521"/>
      <c r="I1" s="521"/>
      <c r="J1" s="521"/>
    </row>
    <row r="2" spans="1:10" x14ac:dyDescent="0.25">
      <c r="A2" s="522" t="s">
        <v>668</v>
      </c>
      <c r="B2" s="522" t="s">
        <v>669</v>
      </c>
      <c r="C2" s="522" t="s">
        <v>670</v>
      </c>
      <c r="D2" s="522" t="s">
        <v>671</v>
      </c>
      <c r="E2" s="522" t="s">
        <v>672</v>
      </c>
      <c r="F2" s="525" t="s">
        <v>673</v>
      </c>
      <c r="G2" s="525"/>
      <c r="H2" s="525"/>
      <c r="I2" s="525"/>
      <c r="J2" s="525"/>
    </row>
    <row r="3" spans="1:10" ht="25.5" customHeight="1" x14ac:dyDescent="0.25">
      <c r="A3" s="523"/>
      <c r="B3" s="524"/>
      <c r="C3" s="524"/>
      <c r="D3" s="524"/>
      <c r="E3" s="524"/>
      <c r="F3" s="275" t="s">
        <v>130</v>
      </c>
      <c r="G3" s="275" t="s">
        <v>131</v>
      </c>
      <c r="H3" s="275" t="s">
        <v>132</v>
      </c>
      <c r="I3" s="275" t="s">
        <v>133</v>
      </c>
      <c r="J3" s="275" t="s">
        <v>134</v>
      </c>
    </row>
    <row r="4" spans="1:10" x14ac:dyDescent="0.25">
      <c r="A4" s="5" t="s">
        <v>674</v>
      </c>
      <c r="B4" s="8">
        <v>12.285310501514914</v>
      </c>
      <c r="C4" s="8">
        <v>13.316655791075529</v>
      </c>
      <c r="D4" s="8">
        <v>5.5502111628844375</v>
      </c>
      <c r="E4" s="8">
        <v>22.967364554385728</v>
      </c>
      <c r="F4" s="8">
        <v>3.5546858019216323</v>
      </c>
      <c r="G4" s="8">
        <v>2.9141298561892035</v>
      </c>
      <c r="H4" s="8">
        <v>3.6527986779725965</v>
      </c>
      <c r="I4" s="8">
        <v>7.3225162972359747</v>
      </c>
      <c r="J4" s="8">
        <v>7.1814284609298271</v>
      </c>
    </row>
    <row r="5" spans="1:10" x14ac:dyDescent="0.25">
      <c r="A5" s="5" t="s">
        <v>675</v>
      </c>
      <c r="B5" s="8">
        <v>2.225218591315381</v>
      </c>
      <c r="C5" s="8">
        <v>1.8303673623805765</v>
      </c>
      <c r="D5" s="8">
        <v>1.6922528842778759</v>
      </c>
      <c r="E5" s="8">
        <v>4.893872564213547</v>
      </c>
      <c r="F5" s="135"/>
      <c r="G5" s="135"/>
      <c r="H5" s="135"/>
      <c r="I5" s="135"/>
      <c r="J5" s="135"/>
    </row>
    <row r="6" spans="1:10" x14ac:dyDescent="0.25">
      <c r="A6" s="5" t="s">
        <v>676</v>
      </c>
      <c r="B6" s="276">
        <v>13590.500901100575</v>
      </c>
      <c r="C6" s="276">
        <v>19961.23563420945</v>
      </c>
      <c r="D6" s="276">
        <v>14940.336535062663</v>
      </c>
      <c r="E6" s="276">
        <v>17054.937830874838</v>
      </c>
      <c r="F6" s="135"/>
      <c r="G6" s="135"/>
      <c r="H6" s="135"/>
      <c r="I6" s="135"/>
      <c r="J6" s="135"/>
    </row>
    <row r="7" spans="1:10" x14ac:dyDescent="0.25">
      <c r="A7" s="5" t="s">
        <v>677</v>
      </c>
      <c r="B7" s="8">
        <v>0.82047322398811195</v>
      </c>
      <c r="C7" s="8">
        <v>1.2997032338084045</v>
      </c>
      <c r="D7" s="8">
        <v>1.8915227961024734</v>
      </c>
      <c r="E7" s="8">
        <v>3.5949734106132496</v>
      </c>
      <c r="F7" s="135"/>
      <c r="G7" s="135"/>
      <c r="H7" s="135"/>
      <c r="I7" s="135"/>
      <c r="J7" s="135"/>
    </row>
    <row r="8" spans="1:10" x14ac:dyDescent="0.25">
      <c r="A8" s="277" t="s">
        <v>678</v>
      </c>
      <c r="B8" s="42"/>
      <c r="C8" s="42"/>
      <c r="D8" s="42"/>
      <c r="E8" s="42"/>
      <c r="F8" s="277"/>
      <c r="G8" s="42"/>
      <c r="H8" s="42"/>
      <c r="I8" s="42"/>
      <c r="J8" s="42"/>
    </row>
  </sheetData>
  <mergeCells count="7">
    <mergeCell ref="A1:J1"/>
    <mergeCell ref="A2:A3"/>
    <mergeCell ref="B2:B3"/>
    <mergeCell ref="C2:C3"/>
    <mergeCell ref="D2:D3"/>
    <mergeCell ref="E2:E3"/>
    <mergeCell ref="F2:J2"/>
  </mergeCells>
  <pageMargins left="0.7" right="0.7" top="0.75" bottom="0.75" header="0.3" footer="0.3"/>
  <pageSetup scale="89" orientation="landscape" r:id="rId1"/>
  <headerFooter>
    <oddHeader>&amp;CSection 5 - Socks, Livelihoods, &amp; Safety Nets</oddHeader>
    <oddFooter>&amp;CNigeria COVID-19 National Longitudinal Phone Survey (Covid-19 NLPS) 2020
Round 3- July 2020&amp;R&amp;P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8045-5FAA-4F3D-A48C-5980D6A00871}">
  <dimension ref="A1"/>
  <sheetViews>
    <sheetView showGridLines="0" view="pageLayout" zoomScaleNormal="80" workbookViewId="0">
      <selection activeCell="A7" sqref="A7"/>
    </sheetView>
  </sheetViews>
  <sheetFormatPr defaultColWidth="9.28515625" defaultRowHeight="15" x14ac:dyDescent="0.25"/>
  <sheetData/>
  <phoneticPr fontId="6" type="noConversion"/>
  <pageMargins left="0.7" right="0.7" top="0.75" bottom="0.75" header="0.3" footer="0.3"/>
  <pageSetup scale="97" orientation="landscape" r:id="rId1"/>
  <headerFooter>
    <oddHeader>&amp;CSection 0 - Metadata</oddHeader>
    <oddFooter>&amp;CNigeria COVID-19 National Longitudinal Phone Survey (Covid-19 NLPS) 2020
Round 3- July 2020&amp;R&amp;P</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C85F9-3493-4F21-A9CC-B65E2C133799}">
  <sheetPr>
    <pageSetUpPr fitToPage="1"/>
  </sheetPr>
  <dimension ref="A1:J11"/>
  <sheetViews>
    <sheetView showGridLines="0" view="pageLayout" zoomScaleNormal="100" workbookViewId="0">
      <selection activeCell="A7" sqref="A7"/>
    </sheetView>
  </sheetViews>
  <sheetFormatPr defaultColWidth="9.140625" defaultRowHeight="15" x14ac:dyDescent="0.25"/>
  <cols>
    <col min="1" max="1" width="55.42578125" bestFit="1" customWidth="1"/>
    <col min="2" max="2" width="12.140625" customWidth="1"/>
    <col min="3" max="4" width="11.7109375" customWidth="1"/>
    <col min="5" max="5" width="12.7109375" customWidth="1"/>
  </cols>
  <sheetData>
    <row r="1" spans="1:10" x14ac:dyDescent="0.25">
      <c r="A1" s="521" t="s">
        <v>679</v>
      </c>
      <c r="B1" s="521"/>
      <c r="C1" s="521"/>
      <c r="D1" s="521"/>
      <c r="E1" s="521"/>
      <c r="F1" s="521"/>
      <c r="G1" s="521"/>
      <c r="H1" s="521"/>
      <c r="I1" s="521"/>
      <c r="J1" s="521"/>
    </row>
    <row r="2" spans="1:10" ht="19.5" customHeight="1" x14ac:dyDescent="0.25">
      <c r="A2" s="522" t="s">
        <v>680</v>
      </c>
      <c r="B2" s="522" t="s">
        <v>681</v>
      </c>
      <c r="C2" s="522" t="s">
        <v>682</v>
      </c>
      <c r="D2" s="522" t="s">
        <v>671</v>
      </c>
      <c r="E2" s="522" t="s">
        <v>672</v>
      </c>
      <c r="F2" s="525" t="s">
        <v>683</v>
      </c>
      <c r="G2" s="525"/>
      <c r="H2" s="525"/>
      <c r="I2" s="525"/>
      <c r="J2" s="525"/>
    </row>
    <row r="3" spans="1:10" ht="19.5" customHeight="1" x14ac:dyDescent="0.25">
      <c r="A3" s="523"/>
      <c r="B3" s="524"/>
      <c r="C3" s="524"/>
      <c r="D3" s="524"/>
      <c r="E3" s="524"/>
      <c r="F3" s="275" t="s">
        <v>130</v>
      </c>
      <c r="G3" s="275" t="s">
        <v>131</v>
      </c>
      <c r="H3" s="275" t="s">
        <v>132</v>
      </c>
      <c r="I3" s="275" t="s">
        <v>133</v>
      </c>
      <c r="J3" s="275" t="s">
        <v>134</v>
      </c>
    </row>
    <row r="4" spans="1:10" x14ac:dyDescent="0.25">
      <c r="A4" s="278" t="s">
        <v>684</v>
      </c>
      <c r="B4" s="279">
        <v>12.285310501514914</v>
      </c>
      <c r="C4" s="279">
        <v>13.316655791075529</v>
      </c>
      <c r="D4" s="279">
        <v>5.5502111628844375</v>
      </c>
      <c r="E4" s="279">
        <v>22.967364554385728</v>
      </c>
      <c r="F4" s="279">
        <v>12.48254256882295</v>
      </c>
      <c r="G4" s="279">
        <v>15.200166551041189</v>
      </c>
      <c r="H4" s="279">
        <v>19.72980159966848</v>
      </c>
      <c r="I4" s="279">
        <v>24.66193242313846</v>
      </c>
      <c r="J4" s="279">
        <v>30.584110163841117</v>
      </c>
    </row>
    <row r="5" spans="1:10" x14ac:dyDescent="0.25">
      <c r="A5" s="5" t="s">
        <v>685</v>
      </c>
      <c r="B5" s="8">
        <v>50.199794912621051</v>
      </c>
      <c r="C5" s="8">
        <v>42.891385738697217</v>
      </c>
      <c r="D5" s="8">
        <v>37.645701957925624</v>
      </c>
      <c r="E5" s="8">
        <v>49.012793186397275</v>
      </c>
      <c r="F5" s="8">
        <v>72.435427064382509</v>
      </c>
      <c r="G5" s="8">
        <v>57.37472094751498</v>
      </c>
      <c r="H5" s="8">
        <v>49.44780075913706</v>
      </c>
      <c r="I5" s="8">
        <v>38.95197497226188</v>
      </c>
      <c r="J5" s="8">
        <v>49.342064599582834</v>
      </c>
    </row>
    <row r="6" spans="1:10" x14ac:dyDescent="0.25">
      <c r="A6" s="5" t="s">
        <v>686</v>
      </c>
      <c r="B6" s="8">
        <v>10.526859789161049</v>
      </c>
      <c r="C6" s="8">
        <v>16.444796051314238</v>
      </c>
      <c r="D6" s="8">
        <v>12.863793741279174</v>
      </c>
      <c r="E6" s="8">
        <v>15.837448471996492</v>
      </c>
      <c r="F6" s="8">
        <v>10.641384877721892</v>
      </c>
      <c r="G6" s="8">
        <v>28.27268032987217</v>
      </c>
      <c r="H6" s="8">
        <v>27.451475809909045</v>
      </c>
      <c r="I6" s="8">
        <v>8.3720702897764898</v>
      </c>
      <c r="J6" s="8">
        <v>14.067623514701037</v>
      </c>
    </row>
    <row r="7" spans="1:10" x14ac:dyDescent="0.25">
      <c r="A7" s="5" t="s">
        <v>687</v>
      </c>
      <c r="B7" s="8">
        <v>0</v>
      </c>
      <c r="C7" s="8">
        <v>2.6348599210046397</v>
      </c>
      <c r="D7" s="8">
        <v>2.2040829634981138</v>
      </c>
      <c r="E7" s="8">
        <v>15.666777145290832</v>
      </c>
      <c r="F7" s="8">
        <v>11.543357656453031</v>
      </c>
      <c r="G7" s="8">
        <v>20.848144215287473</v>
      </c>
      <c r="H7" s="8">
        <v>6.976986619601302</v>
      </c>
      <c r="I7" s="8">
        <v>22.377705521222403</v>
      </c>
      <c r="J7" s="8">
        <v>14.40162267193632</v>
      </c>
    </row>
    <row r="8" spans="1:10" x14ac:dyDescent="0.25">
      <c r="A8" s="5" t="s">
        <v>688</v>
      </c>
      <c r="B8" s="8">
        <v>26.037143959920762</v>
      </c>
      <c r="C8" s="8">
        <v>25.471014606731735</v>
      </c>
      <c r="D8" s="8">
        <v>28.385638593970974</v>
      </c>
      <c r="E8" s="8">
        <v>17.913428522707083</v>
      </c>
      <c r="F8" s="8">
        <v>1.929923701118444</v>
      </c>
      <c r="G8" s="8">
        <v>12.351375998859051</v>
      </c>
      <c r="H8" s="8">
        <v>12.666568152270568</v>
      </c>
      <c r="I8" s="8">
        <v>11.58085704596531</v>
      </c>
      <c r="J8" s="8">
        <v>26.784493592629381</v>
      </c>
    </row>
    <row r="9" spans="1:10" x14ac:dyDescent="0.25">
      <c r="A9" s="5" t="s">
        <v>284</v>
      </c>
      <c r="B9" s="8">
        <v>13.236201338297155</v>
      </c>
      <c r="C9" s="8">
        <v>16.315560778465677</v>
      </c>
      <c r="D9" s="8">
        <v>22.501542606103744</v>
      </c>
      <c r="E9" s="8">
        <v>16.911305973388146</v>
      </c>
      <c r="F9" s="8">
        <v>23.40996446592246</v>
      </c>
      <c r="G9" s="8">
        <v>10.084392125435732</v>
      </c>
      <c r="H9" s="8">
        <v>17.077150448613111</v>
      </c>
      <c r="I9" s="8">
        <v>29.127456645277956</v>
      </c>
      <c r="J9" s="8">
        <v>10.529345093769889</v>
      </c>
    </row>
    <row r="10" spans="1:10" x14ac:dyDescent="0.25">
      <c r="A10" s="277" t="s">
        <v>678</v>
      </c>
    </row>
    <row r="11" spans="1:10" x14ac:dyDescent="0.25">
      <c r="A11" s="280" t="s">
        <v>689</v>
      </c>
    </row>
  </sheetData>
  <mergeCells count="7">
    <mergeCell ref="A1:J1"/>
    <mergeCell ref="A2:A3"/>
    <mergeCell ref="B2:B3"/>
    <mergeCell ref="C2:C3"/>
    <mergeCell ref="D2:D3"/>
    <mergeCell ref="E2:E3"/>
    <mergeCell ref="F2:J2"/>
  </mergeCells>
  <pageMargins left="0.7" right="0.7" top="0.75" bottom="0.75" header="0.3" footer="0.3"/>
  <pageSetup scale="81" fitToHeight="0" orientation="landscape" r:id="rId1"/>
  <headerFooter>
    <oddHeader>&amp;CSection 5 - Socks, Livelihoods, &amp; Safety Nets</oddHeader>
    <oddFooter>&amp;CNigeria COVID-19 National Longitudinal Phone Survey (Covid-19 NLPS) 2020
Round 3- July 2020&amp;R&amp;P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BD45-CE80-482C-AA72-E2E39A380020}">
  <sheetPr>
    <pageSetUpPr fitToPage="1"/>
  </sheetPr>
  <dimension ref="A1:C9"/>
  <sheetViews>
    <sheetView showGridLines="0" view="pageLayout" zoomScaleNormal="100" workbookViewId="0">
      <selection activeCell="A7" sqref="A7"/>
    </sheetView>
  </sheetViews>
  <sheetFormatPr defaultColWidth="11.5703125" defaultRowHeight="15" x14ac:dyDescent="0.25"/>
  <cols>
    <col min="1" max="1" width="33.85546875" customWidth="1"/>
    <col min="2" max="2" width="14.85546875" customWidth="1"/>
    <col min="3" max="3" width="28.85546875" customWidth="1"/>
    <col min="4" max="4" width="8.42578125" customWidth="1"/>
  </cols>
  <sheetData>
    <row r="1" spans="1:3" x14ac:dyDescent="0.25">
      <c r="A1" s="526" t="s">
        <v>690</v>
      </c>
      <c r="B1" s="526"/>
      <c r="C1" s="526"/>
    </row>
    <row r="2" spans="1:3" ht="14.45" customHeight="1" x14ac:dyDescent="0.25">
      <c r="A2" s="527"/>
      <c r="B2" s="528" t="s">
        <v>691</v>
      </c>
      <c r="C2" s="528" t="s">
        <v>692</v>
      </c>
    </row>
    <row r="3" spans="1:3" x14ac:dyDescent="0.25">
      <c r="A3" s="527"/>
      <c r="B3" s="528"/>
      <c r="C3" s="528"/>
    </row>
    <row r="4" spans="1:3" x14ac:dyDescent="0.25">
      <c r="A4" s="281" t="s">
        <v>693</v>
      </c>
      <c r="B4" s="282">
        <v>13.316655791075529</v>
      </c>
      <c r="C4" s="282">
        <v>3.2548392984177164</v>
      </c>
    </row>
    <row r="5" spans="1:3" x14ac:dyDescent="0.25">
      <c r="A5" s="283" t="s">
        <v>694</v>
      </c>
      <c r="B5" s="115">
        <v>84.697307801479511</v>
      </c>
      <c r="C5" s="115">
        <v>77.913262143861971</v>
      </c>
    </row>
    <row r="6" spans="1:3" x14ac:dyDescent="0.25">
      <c r="A6" s="283" t="s">
        <v>695</v>
      </c>
      <c r="B6" s="115">
        <v>15.302692198520482</v>
      </c>
      <c r="C6" s="115">
        <v>22.086737856138033</v>
      </c>
    </row>
    <row r="7" spans="1:3" x14ac:dyDescent="0.25">
      <c r="A7" s="281" t="s">
        <v>696</v>
      </c>
      <c r="B7" s="282">
        <v>5.5502111628844375</v>
      </c>
      <c r="C7" s="282">
        <v>2.5522082360915093</v>
      </c>
    </row>
    <row r="8" spans="1:3" x14ac:dyDescent="0.25">
      <c r="A8" s="283" t="s">
        <v>694</v>
      </c>
      <c r="B8" s="115">
        <v>84.977459462321363</v>
      </c>
      <c r="C8" s="115">
        <v>78.497861411081757</v>
      </c>
    </row>
    <row r="9" spans="1:3" x14ac:dyDescent="0.25">
      <c r="A9" s="283" t="s">
        <v>695</v>
      </c>
      <c r="B9" s="115">
        <v>15.022540537678637</v>
      </c>
      <c r="C9" s="115">
        <v>21.502138588918232</v>
      </c>
    </row>
  </sheetData>
  <mergeCells count="4">
    <mergeCell ref="A1:C1"/>
    <mergeCell ref="A2:A3"/>
    <mergeCell ref="B2:B3"/>
    <mergeCell ref="C2:C3"/>
  </mergeCells>
  <pageMargins left="0.7" right="0.7" top="0.75" bottom="0.75" header="0.3" footer="0.3"/>
  <pageSetup fitToHeight="0" orientation="landscape" r:id="rId1"/>
  <headerFooter>
    <oddHeader>&amp;CSection 5 - Socks, Livelihoods, &amp; Safety Nets</oddHeader>
    <oddFooter>&amp;CNigeria COVID-19 National Longitudinal Phone Survey (Covid-19 NLPS) 2020
Round 3- July 2020&amp;R&amp;P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2296-DAD2-4FF7-A090-5BCE77B97A08}">
  <sheetPr>
    <pageSetUpPr fitToPage="1"/>
  </sheetPr>
  <dimension ref="A1:E8"/>
  <sheetViews>
    <sheetView showGridLines="0" view="pageLayout" zoomScaleNormal="100" workbookViewId="0">
      <selection activeCell="D22" sqref="D22"/>
    </sheetView>
  </sheetViews>
  <sheetFormatPr defaultColWidth="9.140625" defaultRowHeight="15" x14ac:dyDescent="0.25"/>
  <cols>
    <col min="1" max="1" width="48.7109375" style="39" customWidth="1"/>
    <col min="2" max="4" width="17.140625" style="39" customWidth="1"/>
    <col min="5" max="16384" width="9.140625" style="39"/>
  </cols>
  <sheetData>
    <row r="1" spans="1:5" x14ac:dyDescent="0.25">
      <c r="A1" s="529" t="s">
        <v>754</v>
      </c>
      <c r="B1" s="530"/>
      <c r="C1" s="530"/>
      <c r="D1" s="530"/>
    </row>
    <row r="2" spans="1:5" x14ac:dyDescent="0.25">
      <c r="A2" s="531" t="s">
        <v>697</v>
      </c>
      <c r="B2" s="533" t="s">
        <v>698</v>
      </c>
      <c r="C2" s="533" t="s">
        <v>699</v>
      </c>
      <c r="D2" s="533" t="s">
        <v>700</v>
      </c>
    </row>
    <row r="3" spans="1:5" x14ac:dyDescent="0.25">
      <c r="A3" s="532"/>
      <c r="B3" s="534"/>
      <c r="C3" s="534"/>
      <c r="D3" s="534"/>
    </row>
    <row r="4" spans="1:5" x14ac:dyDescent="0.25">
      <c r="A4" s="284" t="s">
        <v>701</v>
      </c>
      <c r="B4" s="285">
        <v>3.3906021677034035</v>
      </c>
      <c r="C4" s="285">
        <v>3.6480906500783337</v>
      </c>
      <c r="D4" s="285">
        <v>1.0770545348157397</v>
      </c>
      <c r="E4" s="286"/>
    </row>
    <row r="5" spans="1:5" x14ac:dyDescent="0.25">
      <c r="A5" s="287" t="s">
        <v>702</v>
      </c>
      <c r="B5" s="285">
        <v>21.786787825902479</v>
      </c>
      <c r="C5" s="285">
        <v>17.170300192970675</v>
      </c>
      <c r="D5" s="285">
        <v>11.939604992803007</v>
      </c>
      <c r="E5" s="286"/>
    </row>
    <row r="6" spans="1:5" x14ac:dyDescent="0.25">
      <c r="A6" s="284" t="s">
        <v>703</v>
      </c>
      <c r="B6" s="285">
        <v>21.641517898116231</v>
      </c>
      <c r="C6" s="285">
        <v>25.918609114185511</v>
      </c>
      <c r="D6" s="285">
        <v>20.735853033668345</v>
      </c>
      <c r="E6" s="286"/>
    </row>
    <row r="7" spans="1:5" x14ac:dyDescent="0.25">
      <c r="A7" s="284" t="s">
        <v>704</v>
      </c>
      <c r="B7" s="285">
        <v>14.404399523254133</v>
      </c>
      <c r="C7" s="285">
        <v>16.830523263044526</v>
      </c>
      <c r="D7" s="285">
        <v>19.160206794512764</v>
      </c>
      <c r="E7" s="286"/>
    </row>
    <row r="8" spans="1:5" x14ac:dyDescent="0.25">
      <c r="A8" s="284" t="s">
        <v>705</v>
      </c>
      <c r="B8" s="285">
        <v>4.1114288272558115</v>
      </c>
      <c r="C8" s="285">
        <v>3.9507242207386302</v>
      </c>
      <c r="D8" s="285">
        <v>3.9989895184312214</v>
      </c>
      <c r="E8" s="286"/>
    </row>
  </sheetData>
  <mergeCells count="5">
    <mergeCell ref="A1:D1"/>
    <mergeCell ref="A2:A3"/>
    <mergeCell ref="B2:B3"/>
    <mergeCell ref="C2:C3"/>
    <mergeCell ref="D2:D3"/>
  </mergeCells>
  <pageMargins left="0.7" right="0.7" top="0.75" bottom="0.75" header="0.3" footer="0.3"/>
  <pageSetup fitToHeight="0" orientation="landscape" r:id="rId1"/>
  <headerFooter>
    <oddHeader>&amp;CSection 5 - Socks, Livelihoods, &amp; Safety Nets</oddHeader>
    <oddFooter>&amp;CNigeria COVID-19 National Longitudinal Phone Survey (Covid-19 NLPS) 2020
Round 3- July 2020&amp;R&amp;P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EC42-737A-4552-B1D9-064425652260}">
  <sheetPr>
    <pageSetUpPr fitToPage="1"/>
  </sheetPr>
  <dimension ref="A1:E11"/>
  <sheetViews>
    <sheetView showGridLines="0" view="pageLayout" zoomScaleNormal="100" workbookViewId="0">
      <selection activeCell="G5" sqref="G5"/>
    </sheetView>
  </sheetViews>
  <sheetFormatPr defaultColWidth="9.140625" defaultRowHeight="15" x14ac:dyDescent="0.25"/>
  <cols>
    <col min="1" max="1" width="13.85546875" customWidth="1"/>
    <col min="2" max="2" width="38.85546875" bestFit="1" customWidth="1"/>
    <col min="3" max="3" width="13" customWidth="1"/>
    <col min="4" max="4" width="14" customWidth="1"/>
    <col min="5" max="5" width="10.7109375" customWidth="1"/>
  </cols>
  <sheetData>
    <row r="1" spans="1:5" x14ac:dyDescent="0.25">
      <c r="A1" s="535" t="s">
        <v>706</v>
      </c>
      <c r="B1" s="536"/>
      <c r="C1" s="536"/>
      <c r="D1" s="536"/>
      <c r="E1" s="536"/>
    </row>
    <row r="2" spans="1:5" ht="31.15" customHeight="1" x14ac:dyDescent="0.25">
      <c r="A2" s="288"/>
      <c r="B2" s="288"/>
      <c r="C2" s="522" t="s">
        <v>707</v>
      </c>
      <c r="D2" s="522" t="s">
        <v>153</v>
      </c>
      <c r="E2" s="522" t="s">
        <v>154</v>
      </c>
    </row>
    <row r="3" spans="1:5" x14ac:dyDescent="0.25">
      <c r="A3" s="288"/>
      <c r="B3" s="288"/>
      <c r="C3" s="524"/>
      <c r="D3" s="524"/>
      <c r="E3" s="524"/>
    </row>
    <row r="4" spans="1:5" x14ac:dyDescent="0.25">
      <c r="A4" s="537" t="s">
        <v>753</v>
      </c>
      <c r="B4" s="5" t="s">
        <v>674</v>
      </c>
      <c r="C4" s="8">
        <f>'T5.1'!B4</f>
        <v>12.285310501514914</v>
      </c>
      <c r="D4" s="8">
        <f>'T5.1'!C4</f>
        <v>13.316655791075529</v>
      </c>
      <c r="E4" s="8">
        <f>'T5.1'!D4</f>
        <v>5.5502111628844375</v>
      </c>
    </row>
    <row r="5" spans="1:5" x14ac:dyDescent="0.25">
      <c r="A5" s="537"/>
      <c r="B5" s="5" t="s">
        <v>675</v>
      </c>
      <c r="C5" s="8">
        <f>'T5.1'!B5</f>
        <v>2.225218591315381</v>
      </c>
      <c r="D5" s="8">
        <f>'T5.1'!C5</f>
        <v>1.8303673623805765</v>
      </c>
      <c r="E5" s="8">
        <f>'T5.1'!D5</f>
        <v>1.6922528842778759</v>
      </c>
    </row>
    <row r="6" spans="1:5" ht="15.75" thickBot="1" x14ac:dyDescent="0.3">
      <c r="A6" s="538"/>
      <c r="B6" s="122" t="s">
        <v>677</v>
      </c>
      <c r="C6" s="289">
        <f>'T5.1'!B7</f>
        <v>0.82047322398811195</v>
      </c>
      <c r="D6" s="289">
        <f>'T5.1'!C7</f>
        <v>1.2997032338084045</v>
      </c>
      <c r="E6" s="289">
        <f>'T5.1'!D7</f>
        <v>1.8915227961024734</v>
      </c>
    </row>
    <row r="7" spans="1:5" x14ac:dyDescent="0.25">
      <c r="A7" s="442" t="s">
        <v>752</v>
      </c>
      <c r="B7" s="290" t="s">
        <v>701</v>
      </c>
      <c r="C7" s="36">
        <f>'T5.4'!B4</f>
        <v>3.3906021677034035</v>
      </c>
      <c r="D7" s="36">
        <f>'T5.4'!C4</f>
        <v>3.6480906500783337</v>
      </c>
      <c r="E7" s="36">
        <f>'T5.4'!D4</f>
        <v>1.0770545348157397</v>
      </c>
    </row>
    <row r="8" spans="1:5" ht="30" x14ac:dyDescent="0.25">
      <c r="A8" s="443"/>
      <c r="B8" s="291" t="s">
        <v>702</v>
      </c>
      <c r="C8" s="36">
        <f>'T5.4'!B5</f>
        <v>21.786787825902479</v>
      </c>
      <c r="D8" s="36">
        <f>'T5.4'!C5</f>
        <v>17.170300192970675</v>
      </c>
      <c r="E8" s="36">
        <f>'T5.4'!D5</f>
        <v>11.939604992803007</v>
      </c>
    </row>
    <row r="9" spans="1:5" x14ac:dyDescent="0.25">
      <c r="A9" s="443"/>
      <c r="B9" s="292" t="s">
        <v>708</v>
      </c>
      <c r="C9" s="36">
        <f>'T5.4'!B6</f>
        <v>21.641517898116231</v>
      </c>
      <c r="D9" s="36">
        <f>'T5.4'!C6</f>
        <v>25.918609114185511</v>
      </c>
      <c r="E9" s="36">
        <f>'T5.4'!D6</f>
        <v>20.735853033668345</v>
      </c>
    </row>
    <row r="10" spans="1:5" ht="30" x14ac:dyDescent="0.25">
      <c r="A10" s="443"/>
      <c r="B10" s="292" t="s">
        <v>709</v>
      </c>
      <c r="C10" s="36">
        <f>'T5.4'!B7</f>
        <v>14.404399523254133</v>
      </c>
      <c r="D10" s="36">
        <f>'T5.4'!C7</f>
        <v>16.830523263044526</v>
      </c>
      <c r="E10" s="36">
        <f>'T5.4'!D7</f>
        <v>19.160206794512764</v>
      </c>
    </row>
    <row r="11" spans="1:5" x14ac:dyDescent="0.25">
      <c r="A11" s="443"/>
      <c r="B11" s="292" t="s">
        <v>705</v>
      </c>
      <c r="C11" s="36">
        <f>'T5.4'!B8</f>
        <v>4.1114288272558115</v>
      </c>
      <c r="D11" s="36">
        <f>'T5.4'!C8</f>
        <v>3.9507242207386302</v>
      </c>
      <c r="E11" s="36">
        <f>'T5.4'!D8</f>
        <v>3.9989895184312214</v>
      </c>
    </row>
  </sheetData>
  <mergeCells count="6">
    <mergeCell ref="A7:A11"/>
    <mergeCell ref="A1:E1"/>
    <mergeCell ref="C2:C3"/>
    <mergeCell ref="D2:D3"/>
    <mergeCell ref="E2:E3"/>
    <mergeCell ref="A4:A6"/>
  </mergeCells>
  <pageMargins left="0.7" right="0.7" top="0.75" bottom="0.75" header="0.3" footer="0.3"/>
  <pageSetup scale="90" orientation="landscape" r:id="rId1"/>
  <headerFooter>
    <oddHeader>&amp;CSection 5 - Socks, Livelihoods, &amp; Safety Nets</oddHeader>
    <oddFooter>&amp;CNigeria COVID-19 National Longitudinal Phone Survey (Covid-19 NLPS) 2020
Round 3- July 2020&amp;R&amp;P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D9214-8EC9-4FD9-8C6B-4569AFB6E6E8}">
  <sheetPr>
    <pageSetUpPr fitToPage="1"/>
  </sheetPr>
  <dimension ref="A1:H8"/>
  <sheetViews>
    <sheetView showGridLines="0" view="pageLayout" zoomScaleNormal="100" workbookViewId="0">
      <selection activeCell="A7" sqref="A7"/>
    </sheetView>
  </sheetViews>
  <sheetFormatPr defaultColWidth="9.140625" defaultRowHeight="15" x14ac:dyDescent="0.25"/>
  <cols>
    <col min="1" max="1" width="18.7109375" customWidth="1"/>
    <col min="2" max="2" width="15" customWidth="1"/>
    <col min="3" max="3" width="11.7109375" customWidth="1"/>
  </cols>
  <sheetData>
    <row r="1" spans="1:8" x14ac:dyDescent="0.25">
      <c r="A1" s="539" t="s">
        <v>755</v>
      </c>
      <c r="B1" s="540"/>
      <c r="C1" s="540"/>
      <c r="D1" s="540"/>
      <c r="E1" s="540"/>
      <c r="F1" s="540"/>
      <c r="G1" s="540"/>
      <c r="H1" s="541"/>
    </row>
    <row r="2" spans="1:8" ht="17.649999999999999" customHeight="1" x14ac:dyDescent="0.25">
      <c r="A2" s="542" t="s">
        <v>710</v>
      </c>
      <c r="B2" s="544" t="s">
        <v>182</v>
      </c>
      <c r="C2" s="545"/>
      <c r="D2" s="546" t="s">
        <v>711</v>
      </c>
      <c r="E2" s="547"/>
      <c r="F2" s="547"/>
      <c r="G2" s="547"/>
      <c r="H2" s="548"/>
    </row>
    <row r="3" spans="1:8" ht="42" customHeight="1" x14ac:dyDescent="0.25">
      <c r="A3" s="543"/>
      <c r="B3" s="293" t="s">
        <v>712</v>
      </c>
      <c r="C3" s="293" t="s">
        <v>713</v>
      </c>
      <c r="D3" s="294" t="s">
        <v>130</v>
      </c>
      <c r="E3" s="294" t="s">
        <v>131</v>
      </c>
      <c r="F3" s="294" t="s">
        <v>132</v>
      </c>
      <c r="G3" s="294" t="s">
        <v>133</v>
      </c>
      <c r="H3" s="294" t="s">
        <v>134</v>
      </c>
    </row>
    <row r="4" spans="1:8" x14ac:dyDescent="0.25">
      <c r="A4" s="295" t="s">
        <v>714</v>
      </c>
      <c r="B4" s="251">
        <v>6.5819893751269039</v>
      </c>
      <c r="C4" s="251">
        <v>4.469014116234284</v>
      </c>
      <c r="D4" s="251">
        <v>3.6459660833243488</v>
      </c>
      <c r="E4" s="251">
        <v>1.498055050088231</v>
      </c>
      <c r="F4" s="251">
        <v>1.9806897076243779</v>
      </c>
      <c r="G4" s="251">
        <v>3.8836209824172219</v>
      </c>
      <c r="H4" s="251">
        <v>7.7907541343462423</v>
      </c>
    </row>
    <row r="5" spans="1:8" x14ac:dyDescent="0.25">
      <c r="A5" s="295" t="s">
        <v>715</v>
      </c>
      <c r="B5" s="251">
        <v>25.371507006468942</v>
      </c>
      <c r="C5" s="251">
        <v>16.166245998221303</v>
      </c>
      <c r="D5" s="251">
        <v>13.741745338836351</v>
      </c>
      <c r="E5" s="251">
        <v>7.8907829897112371</v>
      </c>
      <c r="F5" s="251">
        <v>11.730501862911085</v>
      </c>
      <c r="G5" s="251">
        <v>19.242421098643884</v>
      </c>
      <c r="H5" s="251">
        <v>20.845359773078613</v>
      </c>
    </row>
    <row r="6" spans="1:8" x14ac:dyDescent="0.25">
      <c r="A6" s="295" t="s">
        <v>716</v>
      </c>
      <c r="B6" s="251">
        <v>40.06274477762026</v>
      </c>
      <c r="C6" s="251">
        <v>52.838857120230067</v>
      </c>
      <c r="D6" s="251">
        <v>57.044191198457092</v>
      </c>
      <c r="E6" s="251">
        <v>59.19756130032048</v>
      </c>
      <c r="F6" s="251">
        <v>57.034615211581027</v>
      </c>
      <c r="G6" s="251">
        <v>50.34438358107689</v>
      </c>
      <c r="H6" s="251">
        <v>48.084620168183292</v>
      </c>
    </row>
    <row r="7" spans="1:8" x14ac:dyDescent="0.25">
      <c r="A7" s="295" t="s">
        <v>717</v>
      </c>
      <c r="B7" s="251">
        <v>19.879220316426569</v>
      </c>
      <c r="C7" s="251">
        <v>20.325195844219142</v>
      </c>
      <c r="D7" s="251">
        <v>19.62250754598454</v>
      </c>
      <c r="E7" s="251">
        <v>25.567803943120126</v>
      </c>
      <c r="F7" s="251">
        <v>19.218521763533349</v>
      </c>
      <c r="G7" s="251">
        <v>22.048913142176115</v>
      </c>
      <c r="H7" s="251">
        <v>17.704449739152128</v>
      </c>
    </row>
    <row r="8" spans="1:8" x14ac:dyDescent="0.25">
      <c r="A8" s="295" t="s">
        <v>718</v>
      </c>
      <c r="B8" s="251">
        <v>8.1045385243573449</v>
      </c>
      <c r="C8" s="251">
        <v>6.2006869210952207</v>
      </c>
      <c r="D8" s="251">
        <v>5.9455898333976611</v>
      </c>
      <c r="E8" s="251">
        <v>5.8457967167599261</v>
      </c>
      <c r="F8" s="251">
        <v>10.035671454350165</v>
      </c>
      <c r="G8" s="251">
        <v>4.4806611956859044</v>
      </c>
      <c r="H8" s="251">
        <v>5.5748161852397384</v>
      </c>
    </row>
  </sheetData>
  <mergeCells count="4">
    <mergeCell ref="A1:H1"/>
    <mergeCell ref="A2:A3"/>
    <mergeCell ref="B2:C2"/>
    <mergeCell ref="D2:H2"/>
  </mergeCells>
  <pageMargins left="0.7" right="0.7" top="0.75" bottom="0.75" header="0.3" footer="0.3"/>
  <pageSetup orientation="landscape" r:id="rId1"/>
  <headerFooter>
    <oddHeader>&amp;CSection 5 - Socks, Livelihoods, &amp; Safety Nets</oddHeader>
    <oddFooter>&amp;CNigeria COVID-19 National Longitudinal Phone Survey (Covid-19 NLPS) 2020
Round 3- July 2020&amp;R&amp;P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E044-262A-42BC-A917-D23BA5C49286}">
  <sheetPr>
    <pageSetUpPr fitToPage="1"/>
  </sheetPr>
  <dimension ref="A1:E9"/>
  <sheetViews>
    <sheetView showGridLines="0" view="pageLayout" zoomScaleNormal="100" workbookViewId="0">
      <selection activeCell="G2" sqref="G2"/>
    </sheetView>
  </sheetViews>
  <sheetFormatPr defaultColWidth="9.140625" defaultRowHeight="15" x14ac:dyDescent="0.25"/>
  <cols>
    <col min="1" max="1" width="18.7109375" customWidth="1"/>
    <col min="2" max="2" width="15.42578125" customWidth="1"/>
    <col min="3" max="5" width="13.85546875" customWidth="1"/>
  </cols>
  <sheetData>
    <row r="1" spans="1:5" ht="14.45" customHeight="1" x14ac:dyDescent="0.25">
      <c r="A1" s="529" t="s">
        <v>719</v>
      </c>
      <c r="B1" s="530"/>
      <c r="C1" s="530"/>
      <c r="D1" s="530"/>
      <c r="E1" s="530"/>
    </row>
    <row r="2" spans="1:5" s="2" customFormat="1" ht="60" x14ac:dyDescent="0.25">
      <c r="A2" s="549"/>
      <c r="B2" s="550"/>
      <c r="C2" s="296" t="s">
        <v>720</v>
      </c>
      <c r="D2" s="296" t="s">
        <v>721</v>
      </c>
      <c r="E2" s="296" t="s">
        <v>722</v>
      </c>
    </row>
    <row r="3" spans="1:5" x14ac:dyDescent="0.25">
      <c r="A3" s="443" t="s">
        <v>723</v>
      </c>
      <c r="B3" s="179" t="s">
        <v>182</v>
      </c>
      <c r="C3" s="251">
        <v>0.80627747506217973</v>
      </c>
      <c r="D3" s="251">
        <v>2.6169522925259798</v>
      </c>
      <c r="E3" s="251">
        <v>2.700426003481589</v>
      </c>
    </row>
    <row r="4" spans="1:5" x14ac:dyDescent="0.25">
      <c r="A4" s="443"/>
      <c r="B4" s="179" t="s">
        <v>724</v>
      </c>
      <c r="C4" s="251">
        <v>0.89326459397872848</v>
      </c>
      <c r="D4" s="251">
        <v>2.4326959190913318</v>
      </c>
      <c r="E4" s="251">
        <v>2.7288017507025133</v>
      </c>
    </row>
    <row r="5" spans="1:5" x14ac:dyDescent="0.25">
      <c r="A5" s="443"/>
      <c r="B5" s="179" t="s">
        <v>131</v>
      </c>
      <c r="C5" s="251">
        <v>0.88315549577438002</v>
      </c>
      <c r="D5" s="251">
        <v>2.9236992242166608</v>
      </c>
      <c r="E5" s="251">
        <v>2.9065585594414243</v>
      </c>
    </row>
    <row r="6" spans="1:5" x14ac:dyDescent="0.25">
      <c r="A6" s="443"/>
      <c r="B6" s="179" t="s">
        <v>132</v>
      </c>
      <c r="C6" s="251">
        <v>0.82687278927111252</v>
      </c>
      <c r="D6" s="251">
        <v>2.9032279591631709</v>
      </c>
      <c r="E6" s="251">
        <v>2.9719391342895012</v>
      </c>
    </row>
    <row r="7" spans="1:5" x14ac:dyDescent="0.25">
      <c r="A7" s="443"/>
      <c r="B7" s="179" t="s">
        <v>133</v>
      </c>
      <c r="C7" s="251">
        <v>0.76592239319850608</v>
      </c>
      <c r="D7" s="251">
        <v>2.516947196942326</v>
      </c>
      <c r="E7" s="251">
        <v>2.6376938980007134</v>
      </c>
    </row>
    <row r="8" spans="1:5" x14ac:dyDescent="0.25">
      <c r="A8" s="443"/>
      <c r="B8" s="179" t="s">
        <v>725</v>
      </c>
      <c r="C8" s="251">
        <v>0.75938699689492462</v>
      </c>
      <c r="D8" s="251">
        <v>2.4647333747619435</v>
      </c>
      <c r="E8" s="251">
        <v>2.4987394564666356</v>
      </c>
    </row>
    <row r="9" spans="1:5" x14ac:dyDescent="0.25">
      <c r="A9" s="94" t="s">
        <v>726</v>
      </c>
    </row>
  </sheetData>
  <mergeCells count="3">
    <mergeCell ref="A1:E1"/>
    <mergeCell ref="A2:B2"/>
    <mergeCell ref="A3:A8"/>
  </mergeCells>
  <pageMargins left="0.7" right="0.7" top="0.75" bottom="0.75" header="0.3" footer="0.3"/>
  <pageSetup orientation="landscape" r:id="rId1"/>
  <headerFooter>
    <oddHeader>&amp;CSection 5 - Socks, Livelihoods, &amp; Safety Nets</oddHeader>
    <oddFooter>&amp;CNigeria COVID-19 National Longitudinal Phone Survey (Covid-19 NLPS) 2020
Round 3- July 2020&amp;R&amp;P</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7B306-9B64-4EB8-AF6F-16286E645C57}">
  <sheetPr>
    <pageSetUpPr fitToPage="1"/>
  </sheetPr>
  <dimension ref="A1:I53"/>
  <sheetViews>
    <sheetView showGridLines="0" view="pageLayout" zoomScaleNormal="100" workbookViewId="0">
      <selection activeCell="D10" sqref="D10"/>
    </sheetView>
  </sheetViews>
  <sheetFormatPr defaultColWidth="9.140625" defaultRowHeight="15" x14ac:dyDescent="0.25"/>
  <cols>
    <col min="1" max="1" width="46.28515625" customWidth="1"/>
    <col min="2" max="2" width="11.28515625" customWidth="1"/>
    <col min="3" max="3" width="16.28515625" customWidth="1"/>
    <col min="4" max="4" width="12.28515625" customWidth="1"/>
  </cols>
  <sheetData>
    <row r="1" spans="1:9" ht="14.65" customHeight="1" x14ac:dyDescent="0.25">
      <c r="A1" s="551" t="s">
        <v>756</v>
      </c>
      <c r="B1" s="552"/>
      <c r="C1" s="552"/>
      <c r="D1" s="552"/>
      <c r="E1" s="552"/>
      <c r="F1" s="552"/>
      <c r="G1" s="552"/>
      <c r="H1" s="552"/>
      <c r="I1" s="553"/>
    </row>
    <row r="2" spans="1:9" ht="28.9" customHeight="1" x14ac:dyDescent="0.25">
      <c r="A2" s="554" t="s">
        <v>727</v>
      </c>
      <c r="B2" s="544" t="s">
        <v>728</v>
      </c>
      <c r="C2" s="557"/>
      <c r="D2" s="545"/>
      <c r="E2" s="544" t="s">
        <v>729</v>
      </c>
      <c r="F2" s="557"/>
      <c r="G2" s="557"/>
      <c r="H2" s="557"/>
      <c r="I2" s="545"/>
    </row>
    <row r="3" spans="1:9" ht="34.9" customHeight="1" x14ac:dyDescent="0.25">
      <c r="A3" s="555"/>
      <c r="B3" s="542" t="s">
        <v>720</v>
      </c>
      <c r="C3" s="542" t="s">
        <v>730</v>
      </c>
      <c r="D3" s="542" t="s">
        <v>731</v>
      </c>
      <c r="E3" s="542" t="s">
        <v>130</v>
      </c>
      <c r="F3" s="542" t="s">
        <v>131</v>
      </c>
      <c r="G3" s="542" t="s">
        <v>132</v>
      </c>
      <c r="H3" s="542" t="s">
        <v>133</v>
      </c>
      <c r="I3" s="542" t="s">
        <v>134</v>
      </c>
    </row>
    <row r="4" spans="1:9" x14ac:dyDescent="0.25">
      <c r="A4" s="556"/>
      <c r="B4" s="543"/>
      <c r="C4" s="543"/>
      <c r="D4" s="543"/>
      <c r="E4" s="543"/>
      <c r="F4" s="543"/>
      <c r="G4" s="543"/>
      <c r="H4" s="543"/>
      <c r="I4" s="543"/>
    </row>
    <row r="5" spans="1:9" ht="30" x14ac:dyDescent="0.25">
      <c r="A5" s="297" t="s">
        <v>732</v>
      </c>
      <c r="B5" s="251">
        <v>9.2807659416476209</v>
      </c>
      <c r="C5" s="251">
        <v>13.322577301891776</v>
      </c>
      <c r="D5" s="251">
        <v>17.093796636306703</v>
      </c>
      <c r="E5" s="251">
        <v>14.058223596631276</v>
      </c>
      <c r="F5" s="251">
        <v>15.856041200536168</v>
      </c>
      <c r="G5" s="251">
        <v>20.38472684149643</v>
      </c>
      <c r="H5" s="251">
        <v>20.569645982637599</v>
      </c>
      <c r="I5" s="251">
        <v>14.506676389334896</v>
      </c>
    </row>
    <row r="6" spans="1:9" x14ac:dyDescent="0.25">
      <c r="A6" s="297" t="s">
        <v>733</v>
      </c>
      <c r="B6" s="251">
        <v>2.0755621237915243</v>
      </c>
      <c r="C6" s="251">
        <v>15.883226037213648</v>
      </c>
      <c r="D6" s="251">
        <v>14.622701042482763</v>
      </c>
      <c r="E6" s="251">
        <v>14.449264352471207</v>
      </c>
      <c r="F6" s="251">
        <v>15.26294354578881</v>
      </c>
      <c r="G6" s="251">
        <v>18.497896402028989</v>
      </c>
      <c r="H6" s="251">
        <v>13.486305673591444</v>
      </c>
      <c r="I6" s="251">
        <v>13.11026621574327</v>
      </c>
    </row>
    <row r="7" spans="1:9" x14ac:dyDescent="0.25">
      <c r="A7" s="297" t="s">
        <v>734</v>
      </c>
      <c r="B7" s="251">
        <v>3.8511534372740646</v>
      </c>
      <c r="C7" s="251">
        <v>36.426939826010582</v>
      </c>
      <c r="D7" s="251">
        <v>32.689619010348984</v>
      </c>
      <c r="E7" s="251">
        <v>33.761822946728543</v>
      </c>
      <c r="F7" s="251">
        <v>31.441105339308923</v>
      </c>
      <c r="G7" s="251">
        <v>34.191232912064009</v>
      </c>
      <c r="H7" s="251">
        <v>30.869963804655967</v>
      </c>
      <c r="I7" s="251">
        <v>33.308426975103998</v>
      </c>
    </row>
    <row r="8" spans="1:9" x14ac:dyDescent="0.25">
      <c r="A8" s="297" t="s">
        <v>735</v>
      </c>
      <c r="B8" s="251">
        <v>6.585713744948575</v>
      </c>
      <c r="C8" s="251">
        <v>11.728159991123956</v>
      </c>
      <c r="D8" s="251">
        <v>11.996945788952388</v>
      </c>
      <c r="E8" s="251">
        <v>14.643277926205345</v>
      </c>
      <c r="F8" s="251">
        <v>15.348008260850808</v>
      </c>
      <c r="G8" s="251">
        <v>14.690841405748381</v>
      </c>
      <c r="H8" s="251">
        <v>10.816873369299582</v>
      </c>
      <c r="I8" s="251">
        <v>8.9861462583213072</v>
      </c>
    </row>
    <row r="9" spans="1:9" ht="18.399999999999999" customHeight="1" x14ac:dyDescent="0.25">
      <c r="A9" s="297" t="s">
        <v>736</v>
      </c>
      <c r="B9" s="251">
        <v>14.39845536682857</v>
      </c>
      <c r="C9" s="251">
        <v>29.42350361531269</v>
      </c>
      <c r="D9" s="251">
        <v>21.945799151506687</v>
      </c>
      <c r="E9" s="251">
        <v>22.512224311298031</v>
      </c>
      <c r="F9" s="251">
        <v>27.107533001989587</v>
      </c>
      <c r="G9" s="251">
        <v>23.851505136400124</v>
      </c>
      <c r="H9" s="251">
        <v>23.222368048503498</v>
      </c>
      <c r="I9" s="251">
        <v>17.600867234311089</v>
      </c>
    </row>
    <row r="10" spans="1:9" x14ac:dyDescent="0.25">
      <c r="A10" s="297" t="s">
        <v>737</v>
      </c>
      <c r="B10" s="251">
        <v>6.7681203407184816</v>
      </c>
      <c r="C10" s="251">
        <v>45.694192620817681</v>
      </c>
      <c r="D10" s="251">
        <v>64.996517563904476</v>
      </c>
      <c r="E10" s="251">
        <v>75.634914043310971</v>
      </c>
      <c r="F10" s="251">
        <v>78.342871831036646</v>
      </c>
      <c r="G10" s="251">
        <v>72.33903584831242</v>
      </c>
      <c r="H10" s="251">
        <v>59.834146656618366</v>
      </c>
      <c r="I10" s="251">
        <v>55.085151583467507</v>
      </c>
    </row>
    <row r="11" spans="1:9" x14ac:dyDescent="0.25">
      <c r="A11" s="297" t="s">
        <v>738</v>
      </c>
      <c r="B11" s="251">
        <v>2.3406904883873403</v>
      </c>
      <c r="C11" s="251">
        <v>21.460196215059572</v>
      </c>
      <c r="D11" s="251">
        <v>15.801765138638974</v>
      </c>
      <c r="E11" s="251">
        <v>7.1441301896212792</v>
      </c>
      <c r="F11" s="251">
        <v>11.668173980472698</v>
      </c>
      <c r="G11" s="251">
        <v>20.07195142956736</v>
      </c>
      <c r="H11" s="251">
        <v>15.888903394569247</v>
      </c>
      <c r="I11" s="251">
        <v>18.282038239298849</v>
      </c>
    </row>
    <row r="12" spans="1:9" ht="17.649999999999999" customHeight="1" x14ac:dyDescent="0.25">
      <c r="A12" s="297" t="s">
        <v>739</v>
      </c>
      <c r="B12" s="251">
        <v>18.460089283792435</v>
      </c>
      <c r="C12" s="251">
        <v>85.284094213788705</v>
      </c>
      <c r="D12" s="251">
        <v>89.774953970581848</v>
      </c>
      <c r="E12" s="251">
        <v>90.676317703984694</v>
      </c>
      <c r="F12" s="251">
        <v>95.024950951266021</v>
      </c>
      <c r="G12" s="251">
        <v>91.90091475659834</v>
      </c>
      <c r="H12" s="251">
        <v>87.826022377714423</v>
      </c>
      <c r="I12" s="251">
        <v>87.396532359629646</v>
      </c>
    </row>
    <row r="13" spans="1:9" x14ac:dyDescent="0.25">
      <c r="A13" s="297" t="s">
        <v>740</v>
      </c>
      <c r="B13" s="251"/>
      <c r="C13" s="251">
        <v>2.6976832767702339</v>
      </c>
      <c r="D13" s="251">
        <v>1.2892163290159531</v>
      </c>
      <c r="E13" s="251">
        <v>0</v>
      </c>
      <c r="F13" s="251">
        <v>0.60422783289278437</v>
      </c>
      <c r="G13" s="251">
        <v>1.2658086967340529</v>
      </c>
      <c r="H13" s="251">
        <v>1.6073187098506381</v>
      </c>
      <c r="I13" s="251">
        <v>1.8316138300346199</v>
      </c>
    </row>
    <row r="14" spans="1:9" x14ac:dyDescent="0.25">
      <c r="A14" s="298" t="s">
        <v>726</v>
      </c>
      <c r="B14" s="299"/>
      <c r="C14" s="299"/>
      <c r="D14" s="299"/>
      <c r="E14" s="299"/>
      <c r="F14" s="299"/>
      <c r="G14" s="299"/>
      <c r="H14" s="299"/>
      <c r="I14" s="299"/>
    </row>
    <row r="15" spans="1:9" x14ac:dyDescent="0.25">
      <c r="A15" s="299"/>
      <c r="B15" s="299"/>
      <c r="C15" s="299"/>
      <c r="D15" s="299"/>
      <c r="E15" s="299"/>
      <c r="F15" s="299"/>
      <c r="G15" s="299"/>
      <c r="H15" s="299"/>
      <c r="I15" s="299"/>
    </row>
    <row r="16" spans="1:9" ht="14.65" customHeight="1" x14ac:dyDescent="0.25">
      <c r="A16" s="299"/>
      <c r="B16" s="299"/>
      <c r="C16" s="299"/>
      <c r="D16" s="299"/>
      <c r="E16" s="299"/>
      <c r="F16" s="299"/>
      <c r="G16" s="299"/>
      <c r="H16" s="299"/>
      <c r="I16" s="299"/>
    </row>
    <row r="17" spans="1:9" x14ac:dyDescent="0.25">
      <c r="A17" s="299"/>
      <c r="B17" s="299"/>
      <c r="C17" s="299"/>
      <c r="D17" s="299"/>
      <c r="E17" s="299"/>
      <c r="F17" s="299"/>
      <c r="G17" s="299"/>
      <c r="H17" s="299"/>
      <c r="I17" s="299"/>
    </row>
    <row r="18" spans="1:9" x14ac:dyDescent="0.25">
      <c r="A18" s="299"/>
      <c r="B18" s="299"/>
      <c r="C18" s="299"/>
      <c r="D18" s="299"/>
      <c r="E18" s="299"/>
      <c r="F18" s="299"/>
      <c r="G18" s="299"/>
      <c r="H18" s="299"/>
      <c r="I18" s="299"/>
    </row>
    <row r="19" spans="1:9" x14ac:dyDescent="0.25">
      <c r="A19" s="299"/>
      <c r="B19" s="299"/>
      <c r="C19" s="299"/>
      <c r="D19" s="299"/>
      <c r="E19" s="299"/>
      <c r="F19" s="299"/>
      <c r="G19" s="299"/>
      <c r="H19" s="299"/>
      <c r="I19" s="299"/>
    </row>
    <row r="20" spans="1:9" x14ac:dyDescent="0.25">
      <c r="A20" s="299"/>
      <c r="B20" s="299"/>
      <c r="C20" s="299"/>
      <c r="D20" s="299"/>
      <c r="E20" s="299"/>
      <c r="F20" s="299"/>
      <c r="G20" s="299"/>
      <c r="H20" s="299"/>
      <c r="I20" s="299"/>
    </row>
    <row r="21" spans="1:9" x14ac:dyDescent="0.25">
      <c r="A21" s="299"/>
      <c r="B21" s="299"/>
      <c r="C21" s="299"/>
      <c r="D21" s="299"/>
      <c r="E21" s="299"/>
      <c r="F21" s="299"/>
      <c r="G21" s="299"/>
      <c r="H21" s="299"/>
      <c r="I21" s="299"/>
    </row>
    <row r="22" spans="1:9" x14ac:dyDescent="0.25">
      <c r="A22" s="299"/>
      <c r="B22" s="299"/>
      <c r="C22" s="299"/>
      <c r="D22" s="299"/>
      <c r="E22" s="299"/>
      <c r="F22" s="299"/>
      <c r="G22" s="299"/>
      <c r="H22" s="299"/>
      <c r="I22" s="299"/>
    </row>
    <row r="23" spans="1:9" x14ac:dyDescent="0.25">
      <c r="A23" s="299"/>
      <c r="B23" s="299"/>
      <c r="C23" s="299"/>
      <c r="D23" s="299"/>
      <c r="E23" s="299"/>
      <c r="F23" s="299"/>
      <c r="G23" s="299"/>
      <c r="H23" s="299"/>
      <c r="I23" s="299"/>
    </row>
    <row r="24" spans="1:9" x14ac:dyDescent="0.25">
      <c r="A24" s="299"/>
      <c r="B24" s="299"/>
      <c r="C24" s="299"/>
      <c r="D24" s="299"/>
      <c r="E24" s="299"/>
      <c r="F24" s="299"/>
      <c r="G24" s="299"/>
      <c r="H24" s="299"/>
      <c r="I24" s="299"/>
    </row>
    <row r="25" spans="1:9" x14ac:dyDescent="0.25">
      <c r="A25" s="299"/>
      <c r="B25" s="299"/>
      <c r="C25" s="299"/>
      <c r="D25" s="299"/>
      <c r="E25" s="299"/>
      <c r="F25" s="299"/>
      <c r="G25" s="299"/>
      <c r="H25" s="299"/>
      <c r="I25" s="299"/>
    </row>
    <row r="26" spans="1:9" x14ac:dyDescent="0.25">
      <c r="A26" s="299"/>
      <c r="B26" s="299"/>
      <c r="C26" s="299"/>
      <c r="D26" s="299"/>
      <c r="E26" s="299"/>
      <c r="F26" s="299"/>
      <c r="G26" s="299"/>
      <c r="H26" s="299"/>
      <c r="I26" s="299"/>
    </row>
    <row r="27" spans="1:9" x14ac:dyDescent="0.25">
      <c r="A27" s="299"/>
      <c r="B27" s="299"/>
      <c r="C27" s="299"/>
      <c r="D27" s="299"/>
      <c r="E27" s="299"/>
      <c r="F27" s="299"/>
      <c r="G27" s="299"/>
      <c r="H27" s="299"/>
      <c r="I27" s="299"/>
    </row>
    <row r="28" spans="1:9" x14ac:dyDescent="0.25">
      <c r="A28" s="299"/>
      <c r="B28" s="299"/>
      <c r="C28" s="299"/>
      <c r="D28" s="299"/>
      <c r="E28" s="299"/>
      <c r="F28" s="299"/>
      <c r="G28" s="299"/>
      <c r="H28" s="299"/>
      <c r="I28" s="299"/>
    </row>
    <row r="29" spans="1:9" x14ac:dyDescent="0.25">
      <c r="A29" s="299"/>
      <c r="B29" s="299"/>
      <c r="C29" s="299"/>
      <c r="D29" s="299"/>
      <c r="E29" s="299"/>
      <c r="F29" s="299"/>
      <c r="G29" s="299"/>
      <c r="H29" s="299"/>
      <c r="I29" s="299"/>
    </row>
    <row r="30" spans="1:9" x14ac:dyDescent="0.25">
      <c r="A30" s="299"/>
      <c r="B30" s="299"/>
      <c r="C30" s="299"/>
      <c r="D30" s="299"/>
      <c r="E30" s="299"/>
      <c r="F30" s="299"/>
      <c r="G30" s="299"/>
      <c r="H30" s="299"/>
      <c r="I30" s="299"/>
    </row>
    <row r="31" spans="1:9" x14ac:dyDescent="0.25">
      <c r="A31" s="299"/>
      <c r="B31" s="299"/>
      <c r="C31" s="299"/>
      <c r="D31" s="299"/>
      <c r="E31" s="299"/>
      <c r="F31" s="299"/>
      <c r="G31" s="299"/>
      <c r="H31" s="299"/>
      <c r="I31" s="299"/>
    </row>
    <row r="32" spans="1:9" x14ac:dyDescent="0.25">
      <c r="A32" s="299"/>
      <c r="B32" s="299"/>
      <c r="C32" s="299"/>
      <c r="D32" s="299"/>
      <c r="E32" s="299"/>
      <c r="F32" s="299"/>
      <c r="G32" s="299"/>
      <c r="H32" s="299"/>
      <c r="I32" s="299"/>
    </row>
    <row r="33" spans="1:9" x14ac:dyDescent="0.25">
      <c r="A33" s="299"/>
      <c r="B33" s="299"/>
      <c r="C33" s="299"/>
      <c r="D33" s="299"/>
      <c r="E33" s="299"/>
      <c r="F33" s="299"/>
      <c r="G33" s="299"/>
      <c r="H33" s="299"/>
      <c r="I33" s="299"/>
    </row>
    <row r="34" spans="1:9" x14ac:dyDescent="0.25">
      <c r="A34" s="299"/>
      <c r="B34" s="299"/>
      <c r="C34" s="299"/>
      <c r="D34" s="299"/>
      <c r="E34" s="299"/>
      <c r="F34" s="299"/>
      <c r="G34" s="299"/>
      <c r="H34" s="299"/>
      <c r="I34" s="299"/>
    </row>
    <row r="35" spans="1:9" x14ac:dyDescent="0.25">
      <c r="A35" s="299"/>
      <c r="B35" s="299"/>
      <c r="C35" s="299"/>
      <c r="D35" s="299"/>
      <c r="E35" s="299"/>
      <c r="F35" s="299"/>
      <c r="G35" s="299"/>
      <c r="H35" s="299"/>
      <c r="I35" s="299"/>
    </row>
    <row r="36" spans="1:9" x14ac:dyDescent="0.25">
      <c r="A36" s="299"/>
      <c r="B36" s="299"/>
      <c r="C36" s="299"/>
      <c r="D36" s="299"/>
      <c r="E36" s="299"/>
      <c r="F36" s="299"/>
      <c r="G36" s="299"/>
      <c r="H36" s="299"/>
      <c r="I36" s="299"/>
    </row>
    <row r="37" spans="1:9" x14ac:dyDescent="0.25">
      <c r="A37" s="299"/>
      <c r="B37" s="299"/>
      <c r="C37" s="299"/>
      <c r="D37" s="299"/>
      <c r="E37" s="299"/>
      <c r="F37" s="299"/>
      <c r="G37" s="299"/>
      <c r="H37" s="299"/>
      <c r="I37" s="299"/>
    </row>
    <row r="38" spans="1:9" x14ac:dyDescent="0.25">
      <c r="A38" s="299"/>
      <c r="B38" s="299"/>
      <c r="C38" s="299"/>
      <c r="D38" s="299"/>
      <c r="E38" s="299"/>
      <c r="F38" s="299"/>
      <c r="G38" s="299"/>
      <c r="H38" s="299"/>
      <c r="I38" s="299"/>
    </row>
    <row r="39" spans="1:9" x14ac:dyDescent="0.25">
      <c r="A39" s="299"/>
      <c r="B39" s="299"/>
      <c r="C39" s="299"/>
      <c r="D39" s="299"/>
      <c r="E39" s="299"/>
      <c r="F39" s="299"/>
      <c r="G39" s="299"/>
      <c r="H39" s="299"/>
      <c r="I39" s="299"/>
    </row>
    <row r="40" spans="1:9" x14ac:dyDescent="0.25">
      <c r="A40" s="299"/>
      <c r="B40" s="299"/>
      <c r="C40" s="299"/>
      <c r="D40" s="299"/>
      <c r="E40" s="299"/>
      <c r="F40" s="299"/>
      <c r="G40" s="299"/>
      <c r="H40" s="299"/>
      <c r="I40" s="299"/>
    </row>
    <row r="41" spans="1:9" x14ac:dyDescent="0.25">
      <c r="A41" s="299"/>
      <c r="B41" s="299"/>
      <c r="C41" s="299"/>
      <c r="D41" s="299"/>
      <c r="E41" s="299"/>
      <c r="F41" s="299"/>
      <c r="G41" s="299"/>
      <c r="H41" s="299"/>
      <c r="I41" s="299"/>
    </row>
    <row r="42" spans="1:9" x14ac:dyDescent="0.25">
      <c r="A42" s="299"/>
      <c r="B42" s="299"/>
      <c r="C42" s="299"/>
      <c r="D42" s="299"/>
      <c r="E42" s="299"/>
      <c r="F42" s="299"/>
      <c r="G42" s="299"/>
      <c r="H42" s="299"/>
      <c r="I42" s="299"/>
    </row>
    <row r="43" spans="1:9" x14ac:dyDescent="0.25">
      <c r="A43" s="299"/>
      <c r="B43" s="299"/>
      <c r="C43" s="299"/>
      <c r="D43" s="299"/>
      <c r="E43" s="299"/>
      <c r="F43" s="299"/>
      <c r="G43" s="299"/>
      <c r="H43" s="299"/>
      <c r="I43" s="299"/>
    </row>
    <row r="44" spans="1:9" x14ac:dyDescent="0.25">
      <c r="A44" s="299"/>
      <c r="B44" s="299"/>
      <c r="C44" s="299"/>
      <c r="D44" s="299"/>
      <c r="E44" s="299"/>
      <c r="F44" s="299"/>
      <c r="G44" s="299"/>
      <c r="H44" s="299"/>
      <c r="I44" s="299"/>
    </row>
    <row r="45" spans="1:9" x14ac:dyDescent="0.25">
      <c r="A45" s="299"/>
      <c r="B45" s="299"/>
      <c r="C45" s="299"/>
      <c r="D45" s="299"/>
      <c r="E45" s="299"/>
      <c r="F45" s="299"/>
      <c r="G45" s="299"/>
      <c r="H45" s="299"/>
      <c r="I45" s="299"/>
    </row>
    <row r="46" spans="1:9" x14ac:dyDescent="0.25">
      <c r="A46" s="299"/>
      <c r="B46" s="299"/>
      <c r="C46" s="299"/>
      <c r="D46" s="299"/>
      <c r="E46" s="299"/>
      <c r="F46" s="299"/>
      <c r="G46" s="299"/>
      <c r="H46" s="299"/>
      <c r="I46" s="299"/>
    </row>
    <row r="47" spans="1:9" x14ac:dyDescent="0.25">
      <c r="A47" s="299"/>
      <c r="B47" s="299"/>
      <c r="C47" s="299"/>
      <c r="D47" s="299"/>
      <c r="E47" s="299"/>
      <c r="F47" s="299"/>
      <c r="G47" s="299"/>
      <c r="H47" s="299"/>
      <c r="I47" s="299"/>
    </row>
    <row r="48" spans="1:9" x14ac:dyDescent="0.25">
      <c r="A48" s="299"/>
      <c r="B48" s="299"/>
      <c r="C48" s="299"/>
      <c r="D48" s="299"/>
      <c r="E48" s="299"/>
      <c r="F48" s="299"/>
      <c r="G48" s="299"/>
      <c r="H48" s="299"/>
      <c r="I48" s="299"/>
    </row>
    <row r="49" spans="1:9" x14ac:dyDescent="0.25">
      <c r="A49" s="299"/>
      <c r="B49" s="299"/>
      <c r="C49" s="299"/>
      <c r="D49" s="299"/>
      <c r="E49" s="299"/>
      <c r="F49" s="299"/>
      <c r="G49" s="299"/>
      <c r="H49" s="299"/>
      <c r="I49" s="299"/>
    </row>
    <row r="50" spans="1:9" x14ac:dyDescent="0.25">
      <c r="A50" s="299"/>
      <c r="B50" s="299"/>
      <c r="C50" s="299"/>
      <c r="D50" s="299"/>
      <c r="E50" s="299"/>
      <c r="F50" s="299"/>
      <c r="G50" s="299"/>
      <c r="H50" s="299"/>
      <c r="I50" s="299"/>
    </row>
    <row r="51" spans="1:9" x14ac:dyDescent="0.25">
      <c r="A51" s="299"/>
      <c r="B51" s="299"/>
      <c r="C51" s="299"/>
      <c r="D51" s="299"/>
      <c r="E51" s="299"/>
      <c r="F51" s="299"/>
      <c r="G51" s="299"/>
      <c r="H51" s="299"/>
      <c r="I51" s="299"/>
    </row>
    <row r="52" spans="1:9" x14ac:dyDescent="0.25">
      <c r="A52" s="299"/>
      <c r="B52" s="299"/>
      <c r="C52" s="299"/>
      <c r="D52" s="299"/>
      <c r="E52" s="299"/>
      <c r="F52" s="299"/>
      <c r="G52" s="299"/>
      <c r="H52" s="299"/>
      <c r="I52" s="299"/>
    </row>
    <row r="53" spans="1:9" x14ac:dyDescent="0.25">
      <c r="A53" s="299"/>
      <c r="B53" s="299"/>
      <c r="C53" s="299"/>
      <c r="D53" s="299"/>
      <c r="E53" s="299"/>
      <c r="F53" s="299"/>
      <c r="G53" s="299"/>
      <c r="H53" s="299"/>
      <c r="I53" s="299"/>
    </row>
  </sheetData>
  <mergeCells count="12">
    <mergeCell ref="H3:H4"/>
    <mergeCell ref="I3:I4"/>
    <mergeCell ref="A1:I1"/>
    <mergeCell ref="A2:A4"/>
    <mergeCell ref="B2:D2"/>
    <mergeCell ref="E2:I2"/>
    <mergeCell ref="B3:B4"/>
    <mergeCell ref="C3:C4"/>
    <mergeCell ref="D3:D4"/>
    <mergeCell ref="E3:E4"/>
    <mergeCell ref="F3:F4"/>
    <mergeCell ref="G3:G4"/>
  </mergeCells>
  <pageMargins left="0.7" right="0.7" top="0.75" bottom="0.75" header="0.3" footer="0.3"/>
  <pageSetup scale="92" orientation="landscape" r:id="rId1"/>
  <headerFooter>
    <oddHeader>&amp;CSection 5 - Socks, Livelihoods, &amp; Safety Nets</oddHeader>
    <oddFooter>&amp;CNigeria COVID-19 National Longitudinal Phone Survey (Covid-19 NLPS) 2020
Round 3- July 2020&amp;R&amp;P</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A038-DB2C-46CD-B66F-12FBAA0EC544}">
  <sheetPr>
    <pageSetUpPr fitToPage="1"/>
  </sheetPr>
  <dimension ref="A1:E16"/>
  <sheetViews>
    <sheetView showGridLines="0" view="pageLayout" topLeftCell="A7" zoomScaleNormal="90" workbookViewId="0">
      <selection activeCell="G4" sqref="G4"/>
    </sheetView>
  </sheetViews>
  <sheetFormatPr defaultColWidth="9.140625" defaultRowHeight="15" x14ac:dyDescent="0.25"/>
  <cols>
    <col min="1" max="1" width="45" bestFit="1" customWidth="1"/>
    <col min="2" max="3" width="17.28515625" customWidth="1"/>
  </cols>
  <sheetData>
    <row r="1" spans="1:5" x14ac:dyDescent="0.25">
      <c r="A1" s="558" t="s">
        <v>757</v>
      </c>
      <c r="B1" s="559"/>
      <c r="C1" s="560"/>
    </row>
    <row r="2" spans="1:5" ht="15" customHeight="1" x14ac:dyDescent="0.25">
      <c r="A2" s="561"/>
      <c r="B2" s="542" t="s">
        <v>730</v>
      </c>
      <c r="C2" s="542" t="s">
        <v>731</v>
      </c>
    </row>
    <row r="3" spans="1:5" x14ac:dyDescent="0.25">
      <c r="A3" s="562"/>
      <c r="B3" s="543"/>
      <c r="C3" s="543"/>
    </row>
    <row r="4" spans="1:5" x14ac:dyDescent="0.25">
      <c r="A4" s="300" t="s">
        <v>741</v>
      </c>
      <c r="B4" s="251">
        <v>54.34201408940956</v>
      </c>
      <c r="C4" s="251">
        <v>69.357759726929359</v>
      </c>
      <c r="D4" s="301"/>
      <c r="E4" s="301"/>
    </row>
    <row r="5" spans="1:5" x14ac:dyDescent="0.25">
      <c r="A5" s="300" t="s">
        <v>742</v>
      </c>
      <c r="B5" s="251">
        <v>31.125369896857823</v>
      </c>
      <c r="C5" s="251">
        <v>29.03142789117252</v>
      </c>
      <c r="D5" s="301"/>
      <c r="E5" s="301"/>
    </row>
    <row r="6" spans="1:5" x14ac:dyDescent="0.25">
      <c r="A6" s="300" t="s">
        <v>743</v>
      </c>
      <c r="B6" s="251">
        <v>22.854800495338786</v>
      </c>
      <c r="C6" s="251">
        <v>15.386998615427636</v>
      </c>
      <c r="D6" s="301"/>
      <c r="E6" s="301"/>
    </row>
    <row r="7" spans="1:5" x14ac:dyDescent="0.25">
      <c r="A7" s="300" t="s">
        <v>744</v>
      </c>
      <c r="B7" s="251">
        <v>15.972921528501706</v>
      </c>
      <c r="C7" s="251">
        <v>14.329546279689405</v>
      </c>
      <c r="D7" s="301"/>
      <c r="E7" s="301"/>
    </row>
    <row r="8" spans="1:5" x14ac:dyDescent="0.25">
      <c r="A8" s="300" t="s">
        <v>745</v>
      </c>
      <c r="B8" s="251">
        <v>13.633885508961075</v>
      </c>
      <c r="C8" s="251">
        <v>13.001557016552077</v>
      </c>
      <c r="D8" s="301"/>
      <c r="E8" s="301"/>
    </row>
    <row r="9" spans="1:5" x14ac:dyDescent="0.25">
      <c r="A9" s="300" t="s">
        <v>746</v>
      </c>
      <c r="B9" s="251">
        <v>11.40717472668168</v>
      </c>
      <c r="C9" s="251">
        <v>32.571983081734587</v>
      </c>
      <c r="D9" s="301"/>
      <c r="E9" s="301"/>
    </row>
    <row r="10" spans="1:5" x14ac:dyDescent="0.25">
      <c r="A10" s="300" t="s">
        <v>747</v>
      </c>
      <c r="B10" s="251">
        <v>7.7529339037229876</v>
      </c>
      <c r="C10" s="251">
        <v>5.7482435605351867</v>
      </c>
      <c r="D10" s="301"/>
      <c r="E10" s="301"/>
    </row>
    <row r="11" spans="1:5" x14ac:dyDescent="0.25">
      <c r="A11" s="300" t="s">
        <v>748</v>
      </c>
      <c r="B11" s="251">
        <v>7.2100061809275564</v>
      </c>
      <c r="C11" s="251">
        <v>10.082684467278792</v>
      </c>
      <c r="D11" s="301"/>
      <c r="E11" s="301"/>
    </row>
    <row r="12" spans="1:5" x14ac:dyDescent="0.25">
      <c r="A12" s="300" t="s">
        <v>749</v>
      </c>
      <c r="B12" s="251">
        <v>4.9155222247145325</v>
      </c>
      <c r="C12" s="251">
        <v>11.690879159512122</v>
      </c>
      <c r="D12" s="301"/>
      <c r="E12" s="301"/>
    </row>
    <row r="13" spans="1:5" x14ac:dyDescent="0.25">
      <c r="A13" s="302" t="s">
        <v>750</v>
      </c>
      <c r="B13" s="251">
        <v>31.861961150518333</v>
      </c>
      <c r="C13" s="251">
        <v>30.760917174294818</v>
      </c>
      <c r="D13" s="301"/>
      <c r="E13" s="301"/>
    </row>
    <row r="14" spans="1:5" x14ac:dyDescent="0.25">
      <c r="A14" s="302" t="s">
        <v>751</v>
      </c>
      <c r="B14" s="251">
        <v>35.176142917364352</v>
      </c>
      <c r="C14" s="251">
        <v>35.954535127106134</v>
      </c>
      <c r="D14" s="301"/>
      <c r="E14" s="301"/>
    </row>
    <row r="16" spans="1:5" x14ac:dyDescent="0.25">
      <c r="A16" s="303"/>
    </row>
  </sheetData>
  <mergeCells count="4">
    <mergeCell ref="A1:C1"/>
    <mergeCell ref="A2:A3"/>
    <mergeCell ref="B2:B3"/>
    <mergeCell ref="C2:C3"/>
  </mergeCells>
  <pageMargins left="0.7" right="0.7" top="0.75" bottom="0.75" header="0.3" footer="0.3"/>
  <pageSetup scale="73" orientation="landscape" r:id="rId1"/>
  <headerFooter>
    <oddHeader>&amp;CSection 5 - Socks, Livelihoods, &amp; Safety Nets</oddHeader>
    <oddFooter>&amp;CNigeria COVID-19 National Longitudinal Phone Survey (Covid-19 NLPS) 2020
Round 3- July 2020&amp;R&amp;P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2645-2EF0-42F5-841E-686DF3D26197}">
  <sheetPr>
    <pageSetUpPr fitToPage="1"/>
  </sheetPr>
  <dimension ref="A1:I10"/>
  <sheetViews>
    <sheetView showGridLines="0" view="pageLayout" zoomScaleNormal="100" workbookViewId="0">
      <selection activeCell="A7" sqref="A7"/>
    </sheetView>
  </sheetViews>
  <sheetFormatPr defaultColWidth="9.140625" defaultRowHeight="15" x14ac:dyDescent="0.25"/>
  <cols>
    <col min="1" max="1" width="25.85546875" bestFit="1" customWidth="1"/>
    <col min="2" max="2" width="6.28515625" customWidth="1"/>
    <col min="3" max="4" width="9.28515625" customWidth="1"/>
    <col min="5" max="5" width="11" customWidth="1"/>
    <col min="6" max="8" width="8.5703125" customWidth="1"/>
    <col min="9" max="9" width="11.28515625" customWidth="1"/>
  </cols>
  <sheetData>
    <row r="1" spans="1:9" x14ac:dyDescent="0.25">
      <c r="A1" s="352" t="s">
        <v>89</v>
      </c>
      <c r="B1" s="353"/>
      <c r="C1" s="353"/>
      <c r="D1" s="353"/>
      <c r="E1" s="353"/>
      <c r="F1" s="353"/>
      <c r="G1" s="353"/>
      <c r="H1" s="353"/>
      <c r="I1" s="353"/>
    </row>
    <row r="2" spans="1:9" x14ac:dyDescent="0.25">
      <c r="A2" s="48"/>
      <c r="B2" s="354" t="s">
        <v>90</v>
      </c>
      <c r="C2" s="354"/>
      <c r="D2" s="354"/>
      <c r="E2" s="354"/>
      <c r="F2" s="354" t="s">
        <v>91</v>
      </c>
      <c r="G2" s="354"/>
      <c r="H2" s="354"/>
      <c r="I2" s="354"/>
    </row>
    <row r="3" spans="1:9" ht="60" x14ac:dyDescent="0.25">
      <c r="A3" s="49"/>
      <c r="B3" s="50" t="s">
        <v>92</v>
      </c>
      <c r="C3" s="50" t="s">
        <v>93</v>
      </c>
      <c r="D3" s="50" t="s">
        <v>94</v>
      </c>
      <c r="E3" s="50" t="s">
        <v>95</v>
      </c>
      <c r="F3" s="51" t="s">
        <v>92</v>
      </c>
      <c r="G3" s="51" t="s">
        <v>96</v>
      </c>
      <c r="H3" s="51" t="s">
        <v>94</v>
      </c>
      <c r="I3" s="51" t="s">
        <v>97</v>
      </c>
    </row>
    <row r="4" spans="1:9" ht="15.75" thickBot="1" x14ac:dyDescent="0.3">
      <c r="A4" s="31" t="s">
        <v>98</v>
      </c>
      <c r="B4" s="52">
        <f>SUM(C4:D4)</f>
        <v>100</v>
      </c>
      <c r="C4" s="53">
        <v>73.516483516483518</v>
      </c>
      <c r="D4" s="53">
        <v>26.483516483516485</v>
      </c>
      <c r="E4" s="54">
        <v>2.0329670329670328</v>
      </c>
      <c r="F4" s="52">
        <f>SUM(G4:H4)</f>
        <v>100</v>
      </c>
      <c r="G4" s="53">
        <v>75.560626682105095</v>
      </c>
      <c r="H4" s="53">
        <v>24.439373317894908</v>
      </c>
      <c r="I4" s="54">
        <v>2.3603914795624639</v>
      </c>
    </row>
    <row r="5" spans="1:9" x14ac:dyDescent="0.25">
      <c r="A5" s="55" t="s">
        <v>99</v>
      </c>
      <c r="B5" s="36">
        <v>5.1098901098901095</v>
      </c>
      <c r="C5" s="36">
        <v>4.4095665171898357</v>
      </c>
      <c r="D5" s="36">
        <v>7.0539419087136928</v>
      </c>
      <c r="E5" s="56"/>
      <c r="F5" s="36">
        <v>5.5345545674219201</v>
      </c>
      <c r="G5" s="36">
        <v>5.0730420673969139</v>
      </c>
      <c r="H5" s="36">
        <v>6.9590816998076219</v>
      </c>
      <c r="I5" s="56"/>
    </row>
    <row r="6" spans="1:9" x14ac:dyDescent="0.25">
      <c r="A6" s="5" t="s">
        <v>100</v>
      </c>
      <c r="B6" s="8">
        <v>31.098901098901099</v>
      </c>
      <c r="C6" s="8">
        <v>31.390134529147986</v>
      </c>
      <c r="D6" s="8">
        <v>30.290456431535269</v>
      </c>
      <c r="E6" s="22"/>
      <c r="F6" s="8">
        <v>32.361739411733012</v>
      </c>
      <c r="G6" s="8">
        <v>33.511941026951661</v>
      </c>
      <c r="H6" s="8">
        <v>28.811470657356679</v>
      </c>
      <c r="I6" s="22"/>
    </row>
    <row r="7" spans="1:9" x14ac:dyDescent="0.25">
      <c r="A7" s="5" t="s">
        <v>101</v>
      </c>
      <c r="B7" s="8">
        <v>24.175824175824175</v>
      </c>
      <c r="C7" s="8">
        <v>25.635276532137517</v>
      </c>
      <c r="D7" s="8">
        <v>20.124481327800829</v>
      </c>
      <c r="E7" s="22"/>
      <c r="F7" s="8">
        <v>23.270781517319154</v>
      </c>
      <c r="G7" s="8">
        <v>24.821289986642292</v>
      </c>
      <c r="H7" s="8">
        <v>18.484905981066223</v>
      </c>
      <c r="I7" s="22"/>
    </row>
    <row r="8" spans="1:9" x14ac:dyDescent="0.25">
      <c r="A8" s="5" t="s">
        <v>102</v>
      </c>
      <c r="B8" s="8">
        <v>27.087912087912088</v>
      </c>
      <c r="C8" s="8">
        <v>26.681614349775785</v>
      </c>
      <c r="D8" s="8">
        <v>28.215767634854771</v>
      </c>
      <c r="E8" s="22"/>
      <c r="F8" s="8">
        <v>26.145009921804736</v>
      </c>
      <c r="G8" s="8">
        <v>25.923387961916976</v>
      </c>
      <c r="H8" s="8">
        <v>26.829079139811835</v>
      </c>
      <c r="I8" s="22"/>
    </row>
    <row r="9" spans="1:9" x14ac:dyDescent="0.25">
      <c r="A9" s="5" t="s">
        <v>103</v>
      </c>
      <c r="B9" s="8">
        <v>12.527472527472527</v>
      </c>
      <c r="C9" s="8">
        <v>11.88340807174888</v>
      </c>
      <c r="D9" s="8">
        <v>14.315352697095435</v>
      </c>
      <c r="E9" s="22"/>
      <c r="F9" s="8">
        <v>12.687914581721191</v>
      </c>
      <c r="G9" s="8">
        <v>10.670338957092165</v>
      </c>
      <c r="H9" s="8">
        <v>18.915462521957629</v>
      </c>
      <c r="I9" s="22"/>
    </row>
    <row r="10" spans="1:9" x14ac:dyDescent="0.25">
      <c r="A10" s="57" t="s">
        <v>104</v>
      </c>
      <c r="B10" s="58">
        <v>45</v>
      </c>
      <c r="C10" s="58">
        <v>44</v>
      </c>
      <c r="D10" s="58">
        <v>46</v>
      </c>
      <c r="E10" s="22"/>
      <c r="F10" s="58">
        <v>45</v>
      </c>
      <c r="G10" s="58">
        <v>44</v>
      </c>
      <c r="H10" s="58">
        <v>46</v>
      </c>
      <c r="I10" s="22"/>
    </row>
  </sheetData>
  <mergeCells count="3">
    <mergeCell ref="A1:I1"/>
    <mergeCell ref="B2:E2"/>
    <mergeCell ref="F2:I2"/>
  </mergeCells>
  <pageMargins left="0.7" right="0.7" top="0.75" bottom="0.75" header="0.3" footer="0.3"/>
  <pageSetup orientation="landscape" r:id="rId1"/>
  <headerFooter>
    <oddHeader>&amp;CSection 1 - Basic information</oddHeader>
    <oddFooter>&amp;CNigeria COVID-19 National Longitudinal Phone Survey (Covid-19 NLPS) 2020
Round 3- July 2020&amp;R&amp;P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60F4B-C3DE-49AB-8105-59F01841EA59}">
  <dimension ref="A1:D10"/>
  <sheetViews>
    <sheetView showGridLines="0" view="pageLayout" zoomScaleNormal="100" workbookViewId="0">
      <selection activeCell="A7" sqref="A7"/>
    </sheetView>
  </sheetViews>
  <sheetFormatPr defaultColWidth="9.140625" defaultRowHeight="15" x14ac:dyDescent="0.25"/>
  <cols>
    <col min="1" max="1" width="24.5703125" customWidth="1"/>
  </cols>
  <sheetData>
    <row r="1" spans="1:4" x14ac:dyDescent="0.25">
      <c r="A1" s="355" t="s">
        <v>105</v>
      </c>
      <c r="B1" s="355"/>
      <c r="C1" s="355"/>
      <c r="D1" s="355"/>
    </row>
    <row r="2" spans="1:4" x14ac:dyDescent="0.25">
      <c r="A2" s="59"/>
      <c r="B2" s="354" t="s">
        <v>72</v>
      </c>
      <c r="C2" s="354"/>
      <c r="D2" s="354"/>
    </row>
    <row r="3" spans="1:4" x14ac:dyDescent="0.25">
      <c r="A3" s="59"/>
      <c r="B3" s="354" t="s">
        <v>106</v>
      </c>
      <c r="C3" s="354"/>
      <c r="D3" s="354"/>
    </row>
    <row r="4" spans="1:4" x14ac:dyDescent="0.25">
      <c r="A4" s="60" t="s">
        <v>107</v>
      </c>
      <c r="B4" s="51" t="s">
        <v>15</v>
      </c>
      <c r="C4" s="51" t="s">
        <v>93</v>
      </c>
      <c r="D4" s="51" t="s">
        <v>108</v>
      </c>
    </row>
    <row r="5" spans="1:4" x14ac:dyDescent="0.25">
      <c r="A5" s="5" t="s">
        <v>109</v>
      </c>
      <c r="B5" s="8">
        <v>81.117318435754186</v>
      </c>
      <c r="C5" s="8">
        <v>91.552511415525103</v>
      </c>
      <c r="D5" s="8">
        <v>52.310924369747902</v>
      </c>
    </row>
    <row r="6" spans="1:4" x14ac:dyDescent="0.25">
      <c r="A6" s="5" t="s">
        <v>110</v>
      </c>
      <c r="B6" s="8">
        <v>9.4972067039106136</v>
      </c>
      <c r="C6" s="8">
        <v>7.6103500761035003E-2</v>
      </c>
      <c r="D6" s="8">
        <v>35.504201680672267</v>
      </c>
    </row>
    <row r="7" spans="1:4" x14ac:dyDescent="0.25">
      <c r="A7" s="5" t="s">
        <v>111</v>
      </c>
      <c r="B7" s="8">
        <v>7.4301675977653625</v>
      </c>
      <c r="C7" s="8">
        <v>7.0015220700152199</v>
      </c>
      <c r="D7" s="8">
        <v>8.6134453781512601</v>
      </c>
    </row>
    <row r="8" spans="1:4" x14ac:dyDescent="0.25">
      <c r="A8" s="5" t="s">
        <v>112</v>
      </c>
      <c r="B8" s="8">
        <v>1.8435754189944131</v>
      </c>
      <c r="C8" s="8">
        <v>1.2937595129375952</v>
      </c>
      <c r="D8" s="8">
        <v>3.3613445378151261</v>
      </c>
    </row>
    <row r="9" spans="1:4" x14ac:dyDescent="0.25">
      <c r="A9" s="5" t="s">
        <v>113</v>
      </c>
      <c r="B9" s="8">
        <v>0.11173184357541899</v>
      </c>
      <c r="C9" s="8">
        <v>7.6103500761035003E-2</v>
      </c>
      <c r="D9" s="8">
        <v>0.21008403361344538</v>
      </c>
    </row>
    <row r="10" spans="1:4" x14ac:dyDescent="0.25">
      <c r="A10" s="356" t="s">
        <v>114</v>
      </c>
      <c r="B10" s="356"/>
      <c r="C10" s="356"/>
      <c r="D10" s="61">
        <f>'T1.1'!H4</f>
        <v>24.439373317894908</v>
      </c>
    </row>
  </sheetData>
  <mergeCells count="4">
    <mergeCell ref="A1:D1"/>
    <mergeCell ref="B2:D2"/>
    <mergeCell ref="B3:D3"/>
    <mergeCell ref="A10:C10"/>
  </mergeCells>
  <pageMargins left="0.7" right="0.7" top="0.75" bottom="0.75" header="0.3" footer="0.3"/>
  <pageSetup orientation="landscape" r:id="rId1"/>
  <headerFooter>
    <oddHeader>&amp;CSection 1 - Basic information</oddHeader>
    <oddFooter>&amp;CNigeria COVID-19 National Longitudinal Phone Survey (Covid-19 NLPS) 2020
Round 3- July 2020&amp;R&amp;P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7EA3DE823DC489E44BF4CD2C2AF9F" ma:contentTypeVersion="13" ma:contentTypeDescription="Create a new document." ma:contentTypeScope="" ma:versionID="3b55f244e7ed99fdaa04740113257ceb">
  <xsd:schema xmlns:xsd="http://www.w3.org/2001/XMLSchema" xmlns:xs="http://www.w3.org/2001/XMLSchema" xmlns:p="http://schemas.microsoft.com/office/2006/metadata/properties" xmlns:ns3="543abfbf-1b39-4535-8b1b-c72a4cdaa484" xmlns:ns4="2834bc84-a818-4cb9-8b4d-5179cfe104eb" targetNamespace="http://schemas.microsoft.com/office/2006/metadata/properties" ma:root="true" ma:fieldsID="b950b0fdd45fe9e76d7a9be5c5aaa8ab" ns3:_="" ns4:_="">
    <xsd:import namespace="543abfbf-1b39-4535-8b1b-c72a4cdaa484"/>
    <xsd:import namespace="2834bc84-a818-4cb9-8b4d-5179cfe104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abfbf-1b39-4535-8b1b-c72a4cdaa4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34bc84-a818-4cb9-8b4d-5179cfe104e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B35A4F-AB8F-41E7-8E27-95EF71B4EB15}">
  <ds:schemaRefs>
    <ds:schemaRef ds:uri="http://schemas.microsoft.com/sharepoint/v3/contenttype/forms"/>
  </ds:schemaRefs>
</ds:datastoreItem>
</file>

<file path=customXml/itemProps2.xml><?xml version="1.0" encoding="utf-8"?>
<ds:datastoreItem xmlns:ds="http://schemas.openxmlformats.org/officeDocument/2006/customXml" ds:itemID="{61BC1F78-9D98-4154-9D7E-42969C68F28F}">
  <ds:schemaRef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543abfbf-1b39-4535-8b1b-c72a4cdaa484"/>
    <ds:schemaRef ds:uri="http://schemas.openxmlformats.org/package/2006/metadata/core-properties"/>
    <ds:schemaRef ds:uri="2834bc84-a818-4cb9-8b4d-5179cfe104eb"/>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13C0AAE-FE02-4B38-B63B-E68D43BD1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abfbf-1b39-4535-8b1b-c72a4cdaa484"/>
    <ds:schemaRef ds:uri="2834bc84-a818-4cb9-8b4d-5179cfe10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6</vt:i4>
      </vt:variant>
    </vt:vector>
  </HeadingPairs>
  <TitlesOfParts>
    <vt:vector size="83" baseType="lpstr">
      <vt:lpstr>Table of Contents</vt:lpstr>
      <vt:lpstr>T0.1</vt:lpstr>
      <vt:lpstr>T0.2</vt:lpstr>
      <vt:lpstr>F0.1</vt:lpstr>
      <vt:lpstr>T0.3</vt:lpstr>
      <vt:lpstr>T0.4</vt:lpstr>
      <vt:lpstr>F0.2</vt:lpstr>
      <vt:lpstr>T1.1</vt:lpstr>
      <vt:lpstr>T1.2</vt:lpstr>
      <vt:lpstr>T1.3</vt:lpstr>
      <vt:lpstr>T1.4</vt:lpstr>
      <vt:lpstr>T1.5</vt:lpstr>
      <vt:lpstr>T2.1</vt:lpstr>
      <vt:lpstr>T2.1a</vt:lpstr>
      <vt:lpstr>T2.2</vt:lpstr>
      <vt:lpstr>T2.3</vt:lpstr>
      <vt:lpstr>T2.4</vt:lpstr>
      <vt:lpstr>T2.5</vt:lpstr>
      <vt:lpstr>T2.6</vt:lpstr>
      <vt:lpstr>T2.7</vt:lpstr>
      <vt:lpstr>T2.8</vt:lpstr>
      <vt:lpstr>T2.9</vt:lpstr>
      <vt:lpstr>T2.10</vt:lpstr>
      <vt:lpstr>T2.11</vt:lpstr>
      <vt:lpstr>T2.12</vt:lpstr>
      <vt:lpstr>T2.13</vt:lpstr>
      <vt:lpstr>T2.14</vt:lpstr>
      <vt:lpstr>T2.15</vt:lpstr>
      <vt:lpstr>T2.16</vt:lpstr>
      <vt:lpstr>T2.17</vt:lpstr>
      <vt:lpstr>T2.18</vt:lpstr>
      <vt:lpstr>T2.19</vt:lpstr>
      <vt:lpstr>T3.1</vt:lpstr>
      <vt:lpstr>T3.2</vt:lpstr>
      <vt:lpstr>T3.3</vt:lpstr>
      <vt:lpstr>T3.4</vt:lpstr>
      <vt:lpstr>T3.5</vt:lpstr>
      <vt:lpstr>T3.6</vt:lpstr>
      <vt:lpstr>T3.7</vt:lpstr>
      <vt:lpstr>T3.8</vt:lpstr>
      <vt:lpstr>T3.9</vt:lpstr>
      <vt:lpstr>T3.10</vt:lpstr>
      <vt:lpstr>T3.11</vt:lpstr>
      <vt:lpstr>F3.2</vt:lpstr>
      <vt:lpstr>T3.12</vt:lpstr>
      <vt:lpstr>T3.13</vt:lpstr>
      <vt:lpstr>T3.14</vt:lpstr>
      <vt:lpstr>T3.15</vt:lpstr>
      <vt:lpstr>T3.16</vt:lpstr>
      <vt:lpstr>T3.17</vt:lpstr>
      <vt:lpstr>T4.1</vt:lpstr>
      <vt:lpstr>T4.2</vt:lpstr>
      <vt:lpstr>T4.3</vt:lpstr>
      <vt:lpstr>F4.1</vt:lpstr>
      <vt:lpstr>T4.4</vt:lpstr>
      <vt:lpstr>T4.5</vt:lpstr>
      <vt:lpstr>T4.6</vt:lpstr>
      <vt:lpstr>T4.7</vt:lpstr>
      <vt:lpstr>T4.8</vt:lpstr>
      <vt:lpstr>T4.9</vt:lpstr>
      <vt:lpstr>T4.10</vt:lpstr>
      <vt:lpstr>T4.11</vt:lpstr>
      <vt:lpstr>T4.12</vt:lpstr>
      <vt:lpstr>T4.13</vt:lpstr>
      <vt:lpstr>T4.14</vt:lpstr>
      <vt:lpstr>T4.15</vt:lpstr>
      <vt:lpstr>T4.16</vt:lpstr>
      <vt:lpstr>T4.17</vt:lpstr>
      <vt:lpstr>T5.1</vt:lpstr>
      <vt:lpstr>T5.2</vt:lpstr>
      <vt:lpstr>T5.3</vt:lpstr>
      <vt:lpstr>T5.4</vt:lpstr>
      <vt:lpstr>F5.1</vt:lpstr>
      <vt:lpstr>T5.5</vt:lpstr>
      <vt:lpstr>F5.2</vt:lpstr>
      <vt:lpstr>T5.6</vt:lpstr>
      <vt:lpstr>T5.7</vt:lpstr>
      <vt:lpstr>POWER_USER_EXCEL_CHART_BE8BA066_239D_4323_83F7_0709B914602C</vt:lpstr>
      <vt:lpstr>T0.1!Print_Area</vt:lpstr>
      <vt:lpstr>T2.3!Print_Area</vt:lpstr>
      <vt:lpstr>T3.8!Print_Area</vt:lpstr>
      <vt:lpstr>T5.6!Print_Area</vt:lpstr>
      <vt:lpstr>'Table of Contents'!Print_Titles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Ivette Contreras</dc:creator>
  <cp:lastModifiedBy>Emuesiri Ojo</cp:lastModifiedBy>
  <cp:lastPrinted>2020-08-23T16:00:21Z</cp:lastPrinted>
  <dcterms:created xsi:type="dcterms:W3CDTF">2020-05-11T19:57:52Z</dcterms:created>
  <dcterms:modified xsi:type="dcterms:W3CDTF">2020-08-24T10:33:20Z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0x0101007787EA3DE823DC489E44BF4CD2C2AF9F</vt:lpwstr>
  </property>
</Properties>
</file>